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childrensdefenseorg-my.sharepoint.com/personal/abellmont_childrensdefense_org/Documents/Desktop/Expense Spreadsheets/"/>
    </mc:Choice>
  </mc:AlternateContent>
  <xr:revisionPtr revIDLastSave="58" documentId="8_{894AE6EA-2694-482C-AA23-864655F0F75D}" xr6:coauthVersionLast="47" xr6:coauthVersionMax="47" xr10:uidLastSave="{C513CFD3-50DE-47C6-AA76-5A7A8FE97EBD}"/>
  <bookViews>
    <workbookView xWindow="-108" yWindow="-108" windowWidth="23256" windowHeight="12576" xr2:uid="{00000000-000D-0000-FFFF-FFFF00000000}"/>
  </bookViews>
  <sheets>
    <sheet name="SMI" sheetId="1" r:id="rId1"/>
  </sheets>
  <definedNames>
    <definedName name="SMI_2009">SMI!$B$2:$B$24</definedName>
    <definedName name="SMI_2010">SMI!$C$2:$C$24</definedName>
    <definedName name="SMI_2011">SMI!$D$2:$D$24</definedName>
    <definedName name="SMI_2012">SMI!$E$2:$E$24</definedName>
    <definedName name="SMI_2013">SMI!$F$2:$F$24</definedName>
    <definedName name="SMI_FamilySize">SMI!$A$2:$A$24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4" i="1" l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4" i="1"/>
  <c r="P3" i="1"/>
  <c r="P2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4" i="1"/>
  <c r="O3" i="1"/>
  <c r="O2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4" i="1"/>
  <c r="M3" i="1"/>
  <c r="M2" i="1"/>
  <c r="N6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K24" i="1" l="1"/>
  <c r="J24" i="1"/>
  <c r="E24" i="1"/>
  <c r="K23" i="1"/>
  <c r="J23" i="1"/>
  <c r="E23" i="1"/>
  <c r="K22" i="1"/>
  <c r="J22" i="1"/>
  <c r="I22" i="1"/>
  <c r="I23" i="1" s="1"/>
  <c r="I24" i="1" s="1"/>
  <c r="E22" i="1"/>
  <c r="K21" i="1"/>
  <c r="J21" i="1"/>
  <c r="E21" i="1"/>
  <c r="K20" i="1"/>
  <c r="J20" i="1"/>
  <c r="E20" i="1"/>
  <c r="K19" i="1"/>
  <c r="J19" i="1"/>
  <c r="E19" i="1"/>
  <c r="K18" i="1"/>
  <c r="J18" i="1"/>
  <c r="E18" i="1"/>
  <c r="K17" i="1"/>
  <c r="J17" i="1"/>
  <c r="E17" i="1"/>
  <c r="K16" i="1"/>
  <c r="J16" i="1"/>
  <c r="E16" i="1"/>
  <c r="K15" i="1"/>
  <c r="J15" i="1"/>
  <c r="I15" i="1"/>
  <c r="E15" i="1"/>
  <c r="K14" i="1"/>
  <c r="J14" i="1"/>
  <c r="E14" i="1"/>
  <c r="K13" i="1"/>
  <c r="J13" i="1"/>
  <c r="E13" i="1"/>
  <c r="K12" i="1"/>
  <c r="J12" i="1"/>
  <c r="E12" i="1"/>
  <c r="K11" i="1"/>
  <c r="J11" i="1"/>
  <c r="E11" i="1"/>
  <c r="K10" i="1"/>
  <c r="J10" i="1"/>
  <c r="E10" i="1"/>
  <c r="K9" i="1"/>
  <c r="J9" i="1"/>
  <c r="E9" i="1"/>
  <c r="K8" i="1"/>
  <c r="J8" i="1"/>
  <c r="E8" i="1"/>
  <c r="J7" i="1"/>
  <c r="E7" i="1"/>
  <c r="J6" i="1"/>
  <c r="E6" i="1"/>
  <c r="J5" i="1"/>
  <c r="N4" i="1"/>
  <c r="J4" i="1"/>
  <c r="E4" i="1"/>
  <c r="N3" i="1"/>
  <c r="J3" i="1"/>
  <c r="E3" i="1"/>
  <c r="N2" i="1"/>
  <c r="J2" i="1"/>
  <c r="E2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sz val="8"/>
      <color rgb="FF19150F"/>
      <name val="Inherit"/>
    </font>
    <font>
      <sz val="11"/>
      <color rgb="FF19150F"/>
      <name val="Inheri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" fontId="2" fillId="0" borderId="0" xfId="0" applyNumberFormat="1" applyFont="1"/>
    <xf numFmtId="0" fontId="3" fillId="0" borderId="1" xfId="0" applyFont="1" applyBorder="1" applyAlignment="1">
      <alignment horizontal="right" wrapText="1"/>
    </xf>
    <xf numFmtId="0" fontId="4" fillId="0" borderId="0" xfId="0" applyFont="1"/>
    <xf numFmtId="0" fontId="5" fillId="0" borderId="0" xfId="0" applyFont="1"/>
    <xf numFmtId="1" fontId="5" fillId="0" borderId="0" xfId="0" applyNumberFormat="1" applyFont="1"/>
    <xf numFmtId="0" fontId="5" fillId="0" borderId="1" xfId="0" applyFont="1" applyBorder="1" applyAlignment="1">
      <alignment horizontal="right" wrapText="1"/>
    </xf>
    <xf numFmtId="6" fontId="6" fillId="0" borderId="1" xfId="0" applyNumberFormat="1" applyFont="1" applyBorder="1" applyAlignment="1">
      <alignment horizontal="right" vertical="center"/>
    </xf>
    <xf numFmtId="8" fontId="5" fillId="0" borderId="0" xfId="0" applyNumberFormat="1" applyFont="1"/>
    <xf numFmtId="1" fontId="0" fillId="0" borderId="0" xfId="0" applyNumberFormat="1"/>
    <xf numFmtId="1" fontId="7" fillId="0" borderId="1" xfId="0" applyNumberFormat="1" applyFont="1" applyBorder="1" applyAlignment="1">
      <alignment horizontal="right" vertical="center"/>
    </xf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P25" sqref="P25"/>
    </sheetView>
  </sheetViews>
  <sheetFormatPr defaultColWidth="14.44140625" defaultRowHeight="15" customHeight="1"/>
  <cols>
    <col min="1" max="1" width="9.109375" customWidth="1"/>
    <col min="2" max="4" width="8.88671875" customWidth="1"/>
    <col min="5" max="5" width="10.88671875" customWidth="1"/>
    <col min="6" max="10" width="8.88671875" customWidth="1"/>
    <col min="11" max="11" width="10.88671875" customWidth="1"/>
    <col min="12" max="13" width="8.88671875" customWidth="1"/>
    <col min="14" max="14" width="8.6640625" customWidth="1"/>
    <col min="15" max="19" width="10.88671875" customWidth="1"/>
    <col min="20" max="21" width="11.88671875" customWidth="1"/>
    <col min="22" max="26" width="8.88671875" customWidth="1"/>
  </cols>
  <sheetData>
    <row r="1" spans="1:26" ht="14.25" customHeight="1">
      <c r="A1" s="1"/>
      <c r="B1" s="2">
        <v>2009</v>
      </c>
      <c r="C1" s="2">
        <v>2010</v>
      </c>
      <c r="D1" s="2">
        <v>2011</v>
      </c>
      <c r="E1" s="2">
        <v>2012</v>
      </c>
      <c r="F1" s="2">
        <v>2013</v>
      </c>
      <c r="G1" s="2">
        <v>2014</v>
      </c>
      <c r="H1" s="2">
        <v>2015</v>
      </c>
      <c r="I1" s="2">
        <v>2017</v>
      </c>
      <c r="J1" s="2">
        <v>2018</v>
      </c>
      <c r="K1" s="3">
        <v>2019</v>
      </c>
      <c r="L1" s="4">
        <v>2020</v>
      </c>
      <c r="M1" s="2">
        <v>2021</v>
      </c>
      <c r="N1" s="2">
        <v>2022</v>
      </c>
      <c r="O1" s="2">
        <v>2023</v>
      </c>
      <c r="P1" s="2">
        <v>2024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">
        <v>1</v>
      </c>
      <c r="B2" s="5">
        <v>45240</v>
      </c>
      <c r="C2" s="5">
        <v>45240</v>
      </c>
      <c r="D2" s="5">
        <v>45240</v>
      </c>
      <c r="E2" s="5">
        <f>E$5*0.52</f>
        <v>45240</v>
      </c>
      <c r="F2" s="5">
        <v>44500</v>
      </c>
      <c r="G2" s="6">
        <v>45388</v>
      </c>
      <c r="H2" s="5">
        <v>46708</v>
      </c>
      <c r="I2" s="5">
        <v>49082</v>
      </c>
      <c r="J2" s="5">
        <f>30000/0.6</f>
        <v>50000</v>
      </c>
      <c r="K2" s="7">
        <v>51967</v>
      </c>
      <c r="L2" s="8">
        <v>54094</v>
      </c>
      <c r="M2" s="5">
        <f>M5*0.52</f>
        <v>56530.76</v>
      </c>
      <c r="N2" s="5">
        <f>N5*0.52</f>
        <v>58729.840000000004</v>
      </c>
      <c r="O2" s="11">
        <f>O5*0.52</f>
        <v>61145.240000000005</v>
      </c>
      <c r="P2" s="11">
        <f>P5*0.52</f>
        <v>65335.4</v>
      </c>
    </row>
    <row r="3" spans="1:26" ht="14.25" customHeight="1">
      <c r="A3" s="1">
        <v>2</v>
      </c>
      <c r="B3" s="5">
        <v>59160.000000000007</v>
      </c>
      <c r="C3" s="5">
        <v>59160.000000000007</v>
      </c>
      <c r="D3" s="5">
        <v>59160.000000000007</v>
      </c>
      <c r="E3" s="5">
        <f>E$5*0.68</f>
        <v>59160.000000000007</v>
      </c>
      <c r="F3" s="5">
        <v>58194</v>
      </c>
      <c r="G3" s="6">
        <v>59354</v>
      </c>
      <c r="H3" s="5">
        <v>61080</v>
      </c>
      <c r="I3" s="5">
        <v>64183</v>
      </c>
      <c r="J3" s="5">
        <f>39231/0.6</f>
        <v>65385</v>
      </c>
      <c r="K3" s="7">
        <v>67957</v>
      </c>
      <c r="L3" s="8">
        <v>70738</v>
      </c>
      <c r="M3" s="5">
        <f>M5*0.68</f>
        <v>73924.840000000011</v>
      </c>
      <c r="N3" s="5">
        <f>N5*0.68</f>
        <v>76800.560000000012</v>
      </c>
      <c r="O3" s="11">
        <f>O5*0.68</f>
        <v>79959.16</v>
      </c>
      <c r="P3" s="11">
        <f>P5*0.68</f>
        <v>85438.6</v>
      </c>
    </row>
    <row r="4" spans="1:26" ht="14.25" customHeight="1">
      <c r="A4" s="1">
        <v>3</v>
      </c>
      <c r="B4" s="5">
        <v>73080</v>
      </c>
      <c r="C4" s="5">
        <v>73080</v>
      </c>
      <c r="D4" s="5">
        <v>73080</v>
      </c>
      <c r="E4" s="5">
        <f>E$5*0.84</f>
        <v>73080</v>
      </c>
      <c r="F4" s="5">
        <v>71886</v>
      </c>
      <c r="G4" s="6">
        <v>73318</v>
      </c>
      <c r="H4" s="5">
        <v>75452</v>
      </c>
      <c r="I4" s="5">
        <v>79285</v>
      </c>
      <c r="J4" s="5">
        <f>48461/0.6</f>
        <v>80768.333333333343</v>
      </c>
      <c r="K4" s="7">
        <v>83947</v>
      </c>
      <c r="L4" s="8">
        <v>87383</v>
      </c>
      <c r="M4" s="5">
        <f>M5*0.84</f>
        <v>91318.92</v>
      </c>
      <c r="N4" s="5">
        <f>N5*0.84</f>
        <v>94871.28</v>
      </c>
      <c r="O4" s="11">
        <f>O5*0.84</f>
        <v>98773.08</v>
      </c>
      <c r="P4" s="11">
        <f>P5*0.84</f>
        <v>105541.8</v>
      </c>
    </row>
    <row r="5" spans="1:26" ht="13.8" customHeight="1">
      <c r="A5" s="1">
        <v>4</v>
      </c>
      <c r="B5" s="5">
        <v>87000</v>
      </c>
      <c r="C5" s="5">
        <v>87000</v>
      </c>
      <c r="D5" s="5">
        <v>87000</v>
      </c>
      <c r="E5" s="5">
        <v>87000</v>
      </c>
      <c r="F5" s="5">
        <v>85578</v>
      </c>
      <c r="G5" s="6">
        <v>87284</v>
      </c>
      <c r="H5" s="5">
        <v>89824</v>
      </c>
      <c r="I5" s="5">
        <v>94387</v>
      </c>
      <c r="J5" s="5">
        <f>57692/0.6</f>
        <v>96153.333333333343</v>
      </c>
      <c r="K5" s="7">
        <v>99937</v>
      </c>
      <c r="L5" s="8">
        <v>104027</v>
      </c>
      <c r="M5">
        <v>108713</v>
      </c>
      <c r="N5" s="5">
        <v>112942</v>
      </c>
      <c r="O5" s="11">
        <v>117587</v>
      </c>
      <c r="P5" s="11">
        <v>125645</v>
      </c>
    </row>
    <row r="6" spans="1:26" ht="14.25" customHeight="1">
      <c r="A6" s="1">
        <v>5</v>
      </c>
      <c r="B6" s="5">
        <v>100920</v>
      </c>
      <c r="C6" s="5">
        <v>100920</v>
      </c>
      <c r="D6" s="5">
        <v>100920</v>
      </c>
      <c r="E6" s="5">
        <f>E$5*1.16</f>
        <v>100920</v>
      </c>
      <c r="F6" s="5">
        <v>99270</v>
      </c>
      <c r="G6" s="6">
        <v>101250</v>
      </c>
      <c r="H6" s="5">
        <v>104196</v>
      </c>
      <c r="I6" s="5">
        <v>109489</v>
      </c>
      <c r="J6" s="5">
        <f>66923/0.6</f>
        <v>111538.33333333334</v>
      </c>
      <c r="K6" s="7">
        <v>115927</v>
      </c>
      <c r="L6" s="8">
        <v>120671</v>
      </c>
      <c r="M6">
        <f>108713*1.16</f>
        <v>126107.07999999999</v>
      </c>
      <c r="N6">
        <f>112942*1.16</f>
        <v>131012.71999999999</v>
      </c>
      <c r="O6" s="11">
        <f>O5*1.16</f>
        <v>136400.91999999998</v>
      </c>
      <c r="P6" s="11">
        <f>P5*1.16</f>
        <v>145748.19999999998</v>
      </c>
    </row>
    <row r="7" spans="1:26" ht="14.25" customHeight="1">
      <c r="A7" s="1">
        <v>6</v>
      </c>
      <c r="B7" s="5">
        <v>114840</v>
      </c>
      <c r="C7" s="5">
        <v>114840</v>
      </c>
      <c r="D7" s="5">
        <v>114840</v>
      </c>
      <c r="E7" s="5">
        <f>E$5*1.32</f>
        <v>114840</v>
      </c>
      <c r="F7" s="5">
        <v>112962</v>
      </c>
      <c r="G7" s="6">
        <v>115214</v>
      </c>
      <c r="H7" s="5">
        <v>118568</v>
      </c>
      <c r="I7" s="5">
        <v>124591</v>
      </c>
      <c r="J7" s="5">
        <f>76153/0.6</f>
        <v>126921.66666666667</v>
      </c>
      <c r="K7" s="7">
        <v>131917</v>
      </c>
      <c r="L7" s="8">
        <v>137316</v>
      </c>
      <c r="M7">
        <f>M5*1.32</f>
        <v>143501.16</v>
      </c>
      <c r="N7" s="5">
        <f>N5*1.32</f>
        <v>149083.44</v>
      </c>
      <c r="O7" s="11">
        <f>O5*1.32</f>
        <v>155214.84</v>
      </c>
      <c r="P7" s="11">
        <f>P5*1.32</f>
        <v>165851.4</v>
      </c>
    </row>
    <row r="8" spans="1:26" ht="14.25" customHeight="1">
      <c r="A8" s="1">
        <v>7</v>
      </c>
      <c r="B8" s="5">
        <v>107445.00000000001</v>
      </c>
      <c r="C8" s="5">
        <v>107445.00000000001</v>
      </c>
      <c r="D8" s="5">
        <v>107445.00000000001</v>
      </c>
      <c r="E8" s="5">
        <f>E$5*1.235</f>
        <v>107445.00000000001</v>
      </c>
      <c r="F8" s="5">
        <v>115530</v>
      </c>
      <c r="G8" s="6">
        <v>117834</v>
      </c>
      <c r="H8" s="5">
        <v>121262</v>
      </c>
      <c r="I8" s="5">
        <v>127422</v>
      </c>
      <c r="J8" s="5">
        <f>(1.32+(0.03*(A8-6)))*96153</f>
        <v>129806.55</v>
      </c>
      <c r="K8" s="7">
        <f t="shared" ref="K8:K24" si="0">(1.32+0.03*A2)*99937</f>
        <v>134914.95000000001</v>
      </c>
      <c r="L8" s="8">
        <v>140436</v>
      </c>
      <c r="M8">
        <f>M5*1.35</f>
        <v>146762.55000000002</v>
      </c>
      <c r="N8" s="5">
        <f>N5*1.35</f>
        <v>152471.70000000001</v>
      </c>
      <c r="O8" s="11">
        <f>O5*1.35</f>
        <v>158742.45000000001</v>
      </c>
      <c r="P8" s="11">
        <f>P5*1.35</f>
        <v>169620.75</v>
      </c>
    </row>
    <row r="9" spans="1:26" ht="14.25" customHeight="1">
      <c r="A9" s="1">
        <v>8</v>
      </c>
      <c r="B9" s="5">
        <v>120059.99999999999</v>
      </c>
      <c r="C9" s="5">
        <v>120059.99999999999</v>
      </c>
      <c r="D9" s="5">
        <v>120059.99999999999</v>
      </c>
      <c r="E9" s="5">
        <f>E$5*1.38</f>
        <v>120059.99999999999</v>
      </c>
      <c r="F9" s="5">
        <v>118098</v>
      </c>
      <c r="G9" s="6">
        <v>120452</v>
      </c>
      <c r="H9" s="5">
        <v>123958</v>
      </c>
      <c r="I9" s="5">
        <v>130254</v>
      </c>
      <c r="J9" s="5">
        <f t="shared" ref="J9:J24" si="1">(1.32+0.03*(A9-6))*96153</f>
        <v>132691.14000000001</v>
      </c>
      <c r="K9" s="7">
        <f t="shared" si="0"/>
        <v>137913.06</v>
      </c>
      <c r="L9" s="8">
        <v>143557</v>
      </c>
      <c r="M9">
        <f>M5*1.38</f>
        <v>150023.94</v>
      </c>
      <c r="N9" s="5">
        <f>N5*1.38</f>
        <v>155859.96</v>
      </c>
      <c r="O9" s="11">
        <f>O5*1.38</f>
        <v>162270.06</v>
      </c>
      <c r="P9" s="11">
        <f>P5*1.38</f>
        <v>173390.09999999998</v>
      </c>
    </row>
    <row r="10" spans="1:26" ht="14.25" customHeight="1">
      <c r="A10" s="1">
        <v>9</v>
      </c>
      <c r="B10" s="5">
        <v>121800.00000000001</v>
      </c>
      <c r="C10" s="5">
        <v>121800.00000000001</v>
      </c>
      <c r="D10" s="5">
        <v>121800.00000000001</v>
      </c>
      <c r="E10" s="5">
        <f t="shared" ref="E10:E24" si="2">$E$5*(1.32+(A10-8)*0.08)</f>
        <v>121800.00000000001</v>
      </c>
      <c r="F10" s="5">
        <v>120665</v>
      </c>
      <c r="G10" s="6">
        <v>123070</v>
      </c>
      <c r="H10" s="5">
        <v>126652</v>
      </c>
      <c r="I10" s="5">
        <v>133086</v>
      </c>
      <c r="J10" s="5">
        <f t="shared" si="1"/>
        <v>135575.73000000001</v>
      </c>
      <c r="K10" s="7">
        <f t="shared" si="0"/>
        <v>140911.17000000001</v>
      </c>
      <c r="L10" s="8">
        <v>146678</v>
      </c>
      <c r="M10">
        <f>M5*1.41</f>
        <v>153285.32999999999</v>
      </c>
      <c r="N10" s="5">
        <f>N5*1.41</f>
        <v>159248.22</v>
      </c>
      <c r="O10" s="11">
        <f>O5*1.41</f>
        <v>165797.66999999998</v>
      </c>
      <c r="P10" s="11">
        <f>P5*1.41</f>
        <v>177159.44999999998</v>
      </c>
    </row>
    <row r="11" spans="1:26" ht="14.25" customHeight="1">
      <c r="A11" s="1">
        <v>10</v>
      </c>
      <c r="B11" s="5">
        <v>128760</v>
      </c>
      <c r="C11" s="5">
        <v>128760</v>
      </c>
      <c r="D11" s="5">
        <v>128760</v>
      </c>
      <c r="E11" s="5">
        <f t="shared" si="2"/>
        <v>128760</v>
      </c>
      <c r="F11" s="5">
        <v>123232</v>
      </c>
      <c r="G11" s="6">
        <v>125688</v>
      </c>
      <c r="H11" s="5">
        <v>129346</v>
      </c>
      <c r="I11" s="5">
        <v>135917</v>
      </c>
      <c r="J11" s="5">
        <f t="shared" si="1"/>
        <v>138460.32</v>
      </c>
      <c r="K11" s="7">
        <f t="shared" si="0"/>
        <v>143909.28</v>
      </c>
      <c r="L11" s="8">
        <v>149799</v>
      </c>
      <c r="M11">
        <f>M5*1.44</f>
        <v>156546.72</v>
      </c>
      <c r="N11" s="5">
        <f>N5*1.44</f>
        <v>162636.47999999998</v>
      </c>
      <c r="O11" s="12">
        <f>O5*1.44</f>
        <v>169325.28</v>
      </c>
      <c r="P11" s="11">
        <f>P5*1</f>
        <v>125645</v>
      </c>
      <c r="Q11" s="9"/>
      <c r="R11" s="9"/>
      <c r="S11" s="9"/>
      <c r="T11" s="9"/>
      <c r="U11" s="9"/>
    </row>
    <row r="12" spans="1:26" ht="14.25" customHeight="1">
      <c r="A12" s="1">
        <v>11</v>
      </c>
      <c r="B12" s="5">
        <v>135720</v>
      </c>
      <c r="C12" s="5">
        <v>135720</v>
      </c>
      <c r="D12" s="5">
        <v>135720</v>
      </c>
      <c r="E12" s="5">
        <f t="shared" si="2"/>
        <v>135720</v>
      </c>
      <c r="F12" s="5">
        <v>125800</v>
      </c>
      <c r="G12" s="6">
        <v>128308</v>
      </c>
      <c r="H12" s="5">
        <v>132042</v>
      </c>
      <c r="I12" s="5">
        <v>138749</v>
      </c>
      <c r="J12" s="5">
        <f t="shared" si="1"/>
        <v>141344.91</v>
      </c>
      <c r="K12" s="7">
        <f t="shared" si="0"/>
        <v>146907.38999999998</v>
      </c>
      <c r="L12" s="8">
        <v>152920</v>
      </c>
      <c r="M12">
        <f>M5*1.47</f>
        <v>159808.10999999999</v>
      </c>
      <c r="N12" s="5">
        <f>N5*1.47</f>
        <v>166024.74</v>
      </c>
      <c r="O12" s="7">
        <f>O5*1.47</f>
        <v>172852.88999999998</v>
      </c>
      <c r="P12" s="13">
        <f>P5*1.47</f>
        <v>184698.15</v>
      </c>
      <c r="Q12" s="10"/>
      <c r="R12" s="10"/>
      <c r="S12" s="10"/>
      <c r="T12" s="10"/>
      <c r="U12" s="10"/>
    </row>
    <row r="13" spans="1:26" ht="14.25" customHeight="1">
      <c r="A13" s="1">
        <v>12</v>
      </c>
      <c r="B13" s="5">
        <v>142680</v>
      </c>
      <c r="C13" s="5">
        <v>142680</v>
      </c>
      <c r="D13" s="5">
        <v>142680</v>
      </c>
      <c r="E13" s="5">
        <f t="shared" si="2"/>
        <v>142680</v>
      </c>
      <c r="F13" s="5">
        <v>128367</v>
      </c>
      <c r="G13" s="6">
        <v>130926</v>
      </c>
      <c r="H13" s="5">
        <v>134736</v>
      </c>
      <c r="I13" s="5">
        <v>141581</v>
      </c>
      <c r="J13" s="5">
        <f t="shared" si="1"/>
        <v>144229.5</v>
      </c>
      <c r="K13" s="7">
        <f t="shared" si="0"/>
        <v>149905.5</v>
      </c>
      <c r="L13" s="8">
        <v>156041</v>
      </c>
      <c r="M13">
        <f>M5*1.5</f>
        <v>163069.5</v>
      </c>
      <c r="N13" s="5">
        <f>N5*1.5</f>
        <v>169413</v>
      </c>
      <c r="O13" s="11">
        <f>O5*1.5</f>
        <v>176380.5</v>
      </c>
      <c r="P13" s="13">
        <f>P5*1.5</f>
        <v>188467.5</v>
      </c>
    </row>
    <row r="14" spans="1:26" ht="14.25" customHeight="1">
      <c r="A14" s="1">
        <v>13</v>
      </c>
      <c r="B14" s="5">
        <v>149640.00000000003</v>
      </c>
      <c r="C14" s="5">
        <v>149640.00000000003</v>
      </c>
      <c r="D14" s="5">
        <v>149640.00000000003</v>
      </c>
      <c r="E14" s="5">
        <f t="shared" si="2"/>
        <v>149640.00000000003</v>
      </c>
      <c r="F14" s="5">
        <v>130934</v>
      </c>
      <c r="G14" s="6">
        <v>133544</v>
      </c>
      <c r="H14" s="5">
        <v>137430</v>
      </c>
      <c r="I14" s="5">
        <v>144412</v>
      </c>
      <c r="J14" s="5">
        <f t="shared" si="1"/>
        <v>147114.09</v>
      </c>
      <c r="K14" s="7">
        <f t="shared" si="0"/>
        <v>152903.61000000002</v>
      </c>
      <c r="L14" s="8">
        <v>159161</v>
      </c>
      <c r="M14">
        <f>M5*1.53</f>
        <v>166330.89000000001</v>
      </c>
      <c r="N14" s="5">
        <f>N5*1.53</f>
        <v>172801.26</v>
      </c>
      <c r="O14" s="11">
        <f>O5*1.53</f>
        <v>179908.11000000002</v>
      </c>
      <c r="P14" s="13">
        <f>P5*1.53</f>
        <v>192236.85</v>
      </c>
    </row>
    <row r="15" spans="1:26" ht="14.25" customHeight="1">
      <c r="A15" s="1">
        <v>14</v>
      </c>
      <c r="B15" s="5">
        <v>156600</v>
      </c>
      <c r="C15" s="5">
        <v>156600</v>
      </c>
      <c r="D15" s="5">
        <v>156600</v>
      </c>
      <c r="E15" s="5">
        <f t="shared" si="2"/>
        <v>156600</v>
      </c>
      <c r="F15" s="5">
        <v>137830</v>
      </c>
      <c r="G15" s="6">
        <v>140250</v>
      </c>
      <c r="H15" s="5">
        <v>141790</v>
      </c>
      <c r="I15" s="5">
        <f>I14+2832</f>
        <v>147244</v>
      </c>
      <c r="J15" s="5">
        <f t="shared" si="1"/>
        <v>149998.68</v>
      </c>
      <c r="K15" s="7">
        <f t="shared" si="0"/>
        <v>155901.72</v>
      </c>
      <c r="L15" s="8">
        <v>162282</v>
      </c>
      <c r="M15">
        <f>M5*1.56</f>
        <v>169592.28</v>
      </c>
      <c r="N15" s="5">
        <f>N5*1.56</f>
        <v>176189.52000000002</v>
      </c>
      <c r="O15" s="11">
        <f>O5*1.56</f>
        <v>183435.72</v>
      </c>
      <c r="P15" s="13">
        <f>P5*1.56</f>
        <v>196006.2</v>
      </c>
    </row>
    <row r="16" spans="1:26" ht="14.25" customHeight="1">
      <c r="A16" s="1">
        <v>15</v>
      </c>
      <c r="B16" s="5">
        <v>163560</v>
      </c>
      <c r="C16" s="5">
        <v>163560</v>
      </c>
      <c r="D16" s="5">
        <v>163560</v>
      </c>
      <c r="E16" s="5">
        <f t="shared" si="2"/>
        <v>163560</v>
      </c>
      <c r="F16" s="5">
        <v>146542</v>
      </c>
      <c r="G16" s="6">
        <v>149094</v>
      </c>
      <c r="H16" s="5">
        <v>150722</v>
      </c>
      <c r="I16" s="5">
        <v>154022</v>
      </c>
      <c r="J16" s="5">
        <f t="shared" si="1"/>
        <v>152883.27000000002</v>
      </c>
      <c r="K16" s="7">
        <f t="shared" si="0"/>
        <v>158899.83000000002</v>
      </c>
      <c r="L16" s="8">
        <v>165403</v>
      </c>
      <c r="M16">
        <f>M5*1.59</f>
        <v>172853.67</v>
      </c>
      <c r="N16" s="5">
        <f>N5*1.59</f>
        <v>179577.78</v>
      </c>
      <c r="O16" s="11">
        <f>O5*1.59</f>
        <v>186963.33000000002</v>
      </c>
      <c r="P16" s="13">
        <f>P5*1.59</f>
        <v>199775.55000000002</v>
      </c>
    </row>
    <row r="17" spans="1:16" ht="14.25" customHeight="1">
      <c r="A17" s="1">
        <v>16</v>
      </c>
      <c r="B17" s="5">
        <v>170520</v>
      </c>
      <c r="C17" s="5">
        <v>170520</v>
      </c>
      <c r="D17" s="5">
        <v>170520</v>
      </c>
      <c r="E17" s="5">
        <f t="shared" si="2"/>
        <v>170520</v>
      </c>
      <c r="F17" s="5">
        <v>155254</v>
      </c>
      <c r="G17" s="6">
        <v>157938</v>
      </c>
      <c r="H17" s="5">
        <v>159654</v>
      </c>
      <c r="I17" s="5">
        <v>163174</v>
      </c>
      <c r="J17" s="5">
        <f t="shared" si="1"/>
        <v>155767.86000000002</v>
      </c>
      <c r="K17" s="7">
        <f t="shared" si="0"/>
        <v>161897.94</v>
      </c>
      <c r="L17" s="8">
        <v>168524</v>
      </c>
      <c r="M17">
        <f>M5*1.62</f>
        <v>176115.06</v>
      </c>
      <c r="N17" s="5">
        <f>N5*1.62</f>
        <v>182966.04</v>
      </c>
      <c r="O17" s="11">
        <f>O5*1.62</f>
        <v>190490.94</v>
      </c>
      <c r="P17" s="13">
        <f>P5*1.62</f>
        <v>203544.90000000002</v>
      </c>
    </row>
    <row r="18" spans="1:16" ht="14.25" customHeight="1">
      <c r="A18" s="1">
        <v>17</v>
      </c>
      <c r="B18" s="5">
        <v>177480</v>
      </c>
      <c r="C18" s="5">
        <v>177480</v>
      </c>
      <c r="D18" s="5">
        <v>177480</v>
      </c>
      <c r="E18" s="5">
        <f t="shared" si="2"/>
        <v>177480</v>
      </c>
      <c r="F18" s="5">
        <v>163876</v>
      </c>
      <c r="G18" s="6">
        <v>166782</v>
      </c>
      <c r="H18" s="5">
        <v>168586</v>
      </c>
      <c r="I18" s="5">
        <v>172326</v>
      </c>
      <c r="J18" s="5">
        <f t="shared" si="1"/>
        <v>158652.44999999998</v>
      </c>
      <c r="K18" s="7">
        <f t="shared" si="0"/>
        <v>164896.04999999999</v>
      </c>
      <c r="L18" s="8">
        <v>171645</v>
      </c>
      <c r="M18">
        <f>M5*1.65</f>
        <v>179376.44999999998</v>
      </c>
      <c r="N18" s="5">
        <f>N5*1.65</f>
        <v>186354.3</v>
      </c>
      <c r="O18" s="11">
        <f>O5*1.65</f>
        <v>194018.55</v>
      </c>
      <c r="P18" s="13">
        <f>P5*1.65</f>
        <v>207314.25</v>
      </c>
    </row>
    <row r="19" spans="1:16" ht="14.25" customHeight="1">
      <c r="A19" s="1">
        <v>18</v>
      </c>
      <c r="B19" s="5">
        <v>184440</v>
      </c>
      <c r="C19" s="5">
        <v>184440</v>
      </c>
      <c r="D19" s="5">
        <v>184440</v>
      </c>
      <c r="E19" s="5">
        <f t="shared" si="2"/>
        <v>184440</v>
      </c>
      <c r="F19" s="5">
        <v>172678</v>
      </c>
      <c r="G19" s="6">
        <v>175626</v>
      </c>
      <c r="H19" s="5">
        <v>177518</v>
      </c>
      <c r="I19" s="5">
        <v>181478</v>
      </c>
      <c r="J19" s="5">
        <f t="shared" si="1"/>
        <v>161537.04</v>
      </c>
      <c r="K19" s="7">
        <f t="shared" si="0"/>
        <v>167894.16</v>
      </c>
      <c r="L19" s="8">
        <v>174765</v>
      </c>
      <c r="M19">
        <f>M5*1.68</f>
        <v>182637.84</v>
      </c>
      <c r="N19" s="5">
        <f>N5*1.68</f>
        <v>189742.56</v>
      </c>
      <c r="O19" s="11">
        <f>O5*1.68</f>
        <v>197546.16</v>
      </c>
      <c r="P19" s="13">
        <f>P5*1.68</f>
        <v>211083.6</v>
      </c>
    </row>
    <row r="20" spans="1:16" ht="14.25" customHeight="1">
      <c r="A20" s="1">
        <v>19</v>
      </c>
      <c r="B20" s="5">
        <v>191400.00000000003</v>
      </c>
      <c r="C20" s="5">
        <v>191400.00000000003</v>
      </c>
      <c r="D20" s="5">
        <v>191400.00000000003</v>
      </c>
      <c r="E20" s="5">
        <f t="shared" si="2"/>
        <v>191400.00000000003</v>
      </c>
      <c r="F20" s="5">
        <v>181390</v>
      </c>
      <c r="G20" s="6">
        <v>184470</v>
      </c>
      <c r="H20" s="5">
        <v>186450</v>
      </c>
      <c r="I20" s="5">
        <v>190630</v>
      </c>
      <c r="J20" s="5">
        <f t="shared" si="1"/>
        <v>164421.63</v>
      </c>
      <c r="K20" s="7">
        <f t="shared" si="0"/>
        <v>170892.27</v>
      </c>
      <c r="L20" s="8">
        <v>177886</v>
      </c>
      <c r="M20">
        <f>M5*1.71</f>
        <v>185899.23</v>
      </c>
      <c r="N20" s="5">
        <f>N5*1.71</f>
        <v>193130.82</v>
      </c>
      <c r="O20" s="11">
        <f>O5*1.71</f>
        <v>201073.77</v>
      </c>
      <c r="P20" s="13">
        <f>P5*1.71</f>
        <v>214852.94999999998</v>
      </c>
    </row>
    <row r="21" spans="1:16" ht="14.25" customHeight="1">
      <c r="A21" s="1">
        <v>20</v>
      </c>
      <c r="B21" s="5">
        <v>198360.00000000003</v>
      </c>
      <c r="C21" s="5">
        <v>198360.00000000003</v>
      </c>
      <c r="D21" s="5">
        <v>198360.00000000003</v>
      </c>
      <c r="E21" s="5">
        <f t="shared" si="2"/>
        <v>198360.00000000003</v>
      </c>
      <c r="F21" s="5">
        <v>190102</v>
      </c>
      <c r="G21" s="6">
        <v>193314</v>
      </c>
      <c r="H21" s="5">
        <v>195382</v>
      </c>
      <c r="I21" s="5">
        <v>199782</v>
      </c>
      <c r="J21" s="5">
        <f t="shared" si="1"/>
        <v>167306.22</v>
      </c>
      <c r="K21" s="7">
        <f t="shared" si="0"/>
        <v>173890.38</v>
      </c>
      <c r="L21" s="8">
        <v>181007</v>
      </c>
      <c r="M21">
        <f>M5*1.74</f>
        <v>189160.62</v>
      </c>
      <c r="N21" s="5">
        <f>N5*1.74</f>
        <v>196519.08</v>
      </c>
      <c r="O21" s="11">
        <f>O5*1.74</f>
        <v>204601.38</v>
      </c>
      <c r="P21" s="13">
        <f>P5*1.74</f>
        <v>218622.3</v>
      </c>
    </row>
    <row r="22" spans="1:16" ht="14.25" customHeight="1">
      <c r="A22" s="1">
        <v>21</v>
      </c>
      <c r="B22" s="5">
        <v>205320.00000000003</v>
      </c>
      <c r="C22" s="5">
        <v>205320.00000000003</v>
      </c>
      <c r="D22" s="5">
        <v>205320.00000000003</v>
      </c>
      <c r="E22" s="5">
        <f t="shared" si="2"/>
        <v>205320.00000000003</v>
      </c>
      <c r="F22" s="5">
        <v>180740</v>
      </c>
      <c r="G22" s="7">
        <v>154492.68</v>
      </c>
      <c r="H22" s="5">
        <v>206308</v>
      </c>
      <c r="I22" s="5">
        <f t="shared" ref="I22:I24" si="3">I21+2832</f>
        <v>202614</v>
      </c>
      <c r="J22" s="5">
        <f t="shared" si="1"/>
        <v>170190.81</v>
      </c>
      <c r="K22" s="7">
        <f t="shared" si="0"/>
        <v>176888.49</v>
      </c>
      <c r="L22" s="8">
        <v>184128</v>
      </c>
      <c r="M22">
        <f>M5*1.77</f>
        <v>192422.01</v>
      </c>
      <c r="N22" s="5">
        <f>N5*1.77</f>
        <v>199907.34</v>
      </c>
      <c r="O22" s="11">
        <f>O5*1.77</f>
        <v>208128.99</v>
      </c>
      <c r="P22" s="13">
        <f>P5*1.77</f>
        <v>222391.65</v>
      </c>
    </row>
    <row r="23" spans="1:16" ht="14.25" customHeight="1">
      <c r="A23" s="1">
        <v>22</v>
      </c>
      <c r="B23" s="5">
        <v>212280.00000000003</v>
      </c>
      <c r="C23" s="5">
        <v>212280.00000000003</v>
      </c>
      <c r="D23" s="5">
        <v>212280.00000000003</v>
      </c>
      <c r="E23" s="5">
        <f t="shared" si="2"/>
        <v>212280.00000000003</v>
      </c>
      <c r="F23" s="5">
        <v>188660</v>
      </c>
      <c r="G23" s="7">
        <v>157111.19999999998</v>
      </c>
      <c r="H23" s="5">
        <v>209865</v>
      </c>
      <c r="I23" s="5">
        <f t="shared" si="3"/>
        <v>205446</v>
      </c>
      <c r="J23" s="5">
        <f t="shared" si="1"/>
        <v>173075.4</v>
      </c>
      <c r="K23" s="7">
        <f t="shared" si="0"/>
        <v>179886.6</v>
      </c>
      <c r="L23" s="8">
        <v>187249</v>
      </c>
      <c r="M23">
        <f>M5*1.8</f>
        <v>195683.4</v>
      </c>
      <c r="N23" s="5">
        <f>N5*1.8</f>
        <v>203295.6</v>
      </c>
      <c r="O23" s="11">
        <f>O5*1.8</f>
        <v>211656.6</v>
      </c>
      <c r="P23" s="13">
        <f>P5*1.8</f>
        <v>226161</v>
      </c>
    </row>
    <row r="24" spans="1:16" ht="14.25" customHeight="1">
      <c r="A24" s="1">
        <v>23</v>
      </c>
      <c r="B24" s="5">
        <v>219240</v>
      </c>
      <c r="C24" s="5">
        <v>219240</v>
      </c>
      <c r="D24" s="5">
        <v>219240</v>
      </c>
      <c r="E24" s="5">
        <f t="shared" si="2"/>
        <v>219240</v>
      </c>
      <c r="F24" s="5">
        <v>196580</v>
      </c>
      <c r="G24" s="7">
        <v>159729.72</v>
      </c>
      <c r="H24" s="5">
        <v>213422</v>
      </c>
      <c r="I24" s="5">
        <f t="shared" si="3"/>
        <v>208278</v>
      </c>
      <c r="J24" s="5">
        <f t="shared" si="1"/>
        <v>175959.99000000002</v>
      </c>
      <c r="K24" s="7">
        <f t="shared" si="0"/>
        <v>182884.71000000002</v>
      </c>
      <c r="L24" s="8">
        <v>190369</v>
      </c>
      <c r="M24">
        <f>M5*1.83</f>
        <v>198944.79</v>
      </c>
      <c r="N24" s="5">
        <f>N5*1.83</f>
        <v>206683.86000000002</v>
      </c>
      <c r="O24" s="11">
        <f>O5*1.83</f>
        <v>215184.21000000002</v>
      </c>
      <c r="P24" s="13">
        <f>P5*1.83</f>
        <v>229930.35</v>
      </c>
    </row>
    <row r="25" spans="1:16" ht="14.25" customHeight="1">
      <c r="A25" s="1"/>
      <c r="K25" s="7"/>
      <c r="N25" s="5"/>
    </row>
    <row r="26" spans="1:16" ht="14.25" customHeight="1">
      <c r="A26" s="1"/>
      <c r="K26" s="7"/>
      <c r="N26" s="5"/>
    </row>
    <row r="27" spans="1:16" ht="14.25" customHeight="1">
      <c r="A27" s="1"/>
      <c r="K27" s="7"/>
      <c r="N27" s="5"/>
    </row>
    <row r="28" spans="1:16" ht="14.25" customHeight="1">
      <c r="A28" s="1"/>
      <c r="K28" s="7"/>
      <c r="N28" s="5"/>
    </row>
    <row r="29" spans="1:16" ht="14.25" customHeight="1">
      <c r="A29" s="1"/>
      <c r="K29" s="7"/>
      <c r="N29" s="5"/>
    </row>
    <row r="30" spans="1:16" ht="14.25" customHeight="1">
      <c r="A30" s="1"/>
      <c r="K30" s="7"/>
      <c r="N30" s="5"/>
    </row>
    <row r="31" spans="1:16" ht="14.25" customHeight="1">
      <c r="A31" s="1"/>
      <c r="K31" s="7"/>
      <c r="N31" s="5"/>
    </row>
    <row r="32" spans="1:16" ht="14.25" customHeight="1">
      <c r="A32" s="1"/>
      <c r="K32" s="7"/>
      <c r="N32" s="5"/>
    </row>
    <row r="33" spans="1:14" ht="14.25" customHeight="1">
      <c r="A33" s="1"/>
      <c r="K33" s="7"/>
      <c r="N33" s="5"/>
    </row>
    <row r="34" spans="1:14" ht="14.25" customHeight="1">
      <c r="A34" s="1"/>
      <c r="K34" s="7"/>
      <c r="N34" s="5"/>
    </row>
    <row r="35" spans="1:14" ht="14.25" customHeight="1">
      <c r="A35" s="1"/>
      <c r="K35" s="7"/>
      <c r="N35" s="5"/>
    </row>
    <row r="36" spans="1:14" ht="14.25" customHeight="1">
      <c r="A36" s="1"/>
      <c r="K36" s="7"/>
      <c r="N36" s="5"/>
    </row>
    <row r="37" spans="1:14" ht="14.25" customHeight="1">
      <c r="A37" s="1"/>
      <c r="K37" s="7"/>
      <c r="N37" s="5"/>
    </row>
    <row r="38" spans="1:14" ht="14.25" customHeight="1">
      <c r="A38" s="1"/>
      <c r="K38" s="7"/>
      <c r="N38" s="5"/>
    </row>
    <row r="39" spans="1:14" ht="14.25" customHeight="1">
      <c r="A39" s="1"/>
      <c r="K39" s="7"/>
      <c r="N39" s="5"/>
    </row>
    <row r="40" spans="1:14" ht="14.25" customHeight="1">
      <c r="A40" s="1"/>
      <c r="K40" s="7"/>
      <c r="N40" s="5"/>
    </row>
    <row r="41" spans="1:14" ht="14.25" customHeight="1">
      <c r="A41" s="1"/>
      <c r="K41" s="7"/>
      <c r="N41" s="5"/>
    </row>
    <row r="42" spans="1:14" ht="14.25" customHeight="1">
      <c r="A42" s="1"/>
      <c r="K42" s="7"/>
      <c r="N42" s="5"/>
    </row>
    <row r="43" spans="1:14" ht="14.25" customHeight="1">
      <c r="A43" s="1"/>
      <c r="K43" s="7"/>
      <c r="N43" s="5"/>
    </row>
    <row r="44" spans="1:14" ht="14.25" customHeight="1">
      <c r="A44" s="1"/>
      <c r="K44" s="7"/>
      <c r="N44" s="5"/>
    </row>
    <row r="45" spans="1:14" ht="14.25" customHeight="1">
      <c r="A45" s="1"/>
      <c r="K45" s="7"/>
      <c r="N45" s="5"/>
    </row>
    <row r="46" spans="1:14" ht="14.25" customHeight="1">
      <c r="A46" s="1"/>
      <c r="K46" s="7"/>
      <c r="N46" s="5"/>
    </row>
    <row r="47" spans="1:14" ht="14.25" customHeight="1">
      <c r="A47" s="1"/>
      <c r="K47" s="7"/>
      <c r="N47" s="5"/>
    </row>
    <row r="48" spans="1:14" ht="14.25" customHeight="1">
      <c r="A48" s="1"/>
      <c r="K48" s="7"/>
      <c r="N48" s="5"/>
    </row>
    <row r="49" spans="1:14" ht="14.25" customHeight="1">
      <c r="A49" s="1"/>
      <c r="K49" s="7"/>
      <c r="N49" s="5"/>
    </row>
    <row r="50" spans="1:14" ht="14.25" customHeight="1">
      <c r="A50" s="1"/>
      <c r="K50" s="7"/>
      <c r="N50" s="5"/>
    </row>
    <row r="51" spans="1:14" ht="14.25" customHeight="1">
      <c r="A51" s="1"/>
      <c r="K51" s="7"/>
      <c r="N51" s="5"/>
    </row>
    <row r="52" spans="1:14" ht="14.25" customHeight="1">
      <c r="A52" s="1"/>
      <c r="K52" s="7"/>
      <c r="N52" s="5"/>
    </row>
    <row r="53" spans="1:14" ht="14.25" customHeight="1">
      <c r="A53" s="1"/>
      <c r="K53" s="7"/>
      <c r="N53" s="5"/>
    </row>
    <row r="54" spans="1:14" ht="14.25" customHeight="1">
      <c r="A54" s="1"/>
      <c r="K54" s="7"/>
      <c r="N54" s="5"/>
    </row>
    <row r="55" spans="1:14" ht="14.25" customHeight="1">
      <c r="A55" s="1"/>
      <c r="K55" s="7"/>
      <c r="N55" s="5"/>
    </row>
    <row r="56" spans="1:14" ht="14.25" customHeight="1">
      <c r="A56" s="1"/>
      <c r="K56" s="7"/>
      <c r="N56" s="5"/>
    </row>
    <row r="57" spans="1:14" ht="14.25" customHeight="1">
      <c r="A57" s="1"/>
      <c r="K57" s="7"/>
      <c r="N57" s="5"/>
    </row>
    <row r="58" spans="1:14" ht="14.25" customHeight="1">
      <c r="A58" s="1"/>
      <c r="K58" s="7"/>
      <c r="N58" s="5"/>
    </row>
    <row r="59" spans="1:14" ht="14.25" customHeight="1">
      <c r="A59" s="1"/>
      <c r="K59" s="7"/>
      <c r="N59" s="5"/>
    </row>
    <row r="60" spans="1:14" ht="14.25" customHeight="1">
      <c r="A60" s="1"/>
      <c r="K60" s="7"/>
      <c r="N60" s="5"/>
    </row>
    <row r="61" spans="1:14" ht="14.25" customHeight="1">
      <c r="A61" s="1"/>
      <c r="K61" s="7"/>
      <c r="N61" s="5"/>
    </row>
    <row r="62" spans="1:14" ht="14.25" customHeight="1">
      <c r="A62" s="1"/>
      <c r="K62" s="7"/>
      <c r="N62" s="5"/>
    </row>
    <row r="63" spans="1:14" ht="14.25" customHeight="1">
      <c r="A63" s="1"/>
      <c r="K63" s="7"/>
      <c r="N63" s="5"/>
    </row>
    <row r="64" spans="1:14" ht="14.25" customHeight="1">
      <c r="A64" s="1"/>
      <c r="K64" s="7"/>
      <c r="N64" s="5"/>
    </row>
    <row r="65" spans="1:14" ht="14.25" customHeight="1">
      <c r="A65" s="1"/>
      <c r="K65" s="7"/>
      <c r="N65" s="5"/>
    </row>
    <row r="66" spans="1:14" ht="14.25" customHeight="1">
      <c r="A66" s="1"/>
      <c r="K66" s="7"/>
      <c r="N66" s="5"/>
    </row>
    <row r="67" spans="1:14" ht="14.25" customHeight="1">
      <c r="A67" s="1"/>
      <c r="K67" s="7"/>
      <c r="N67" s="5"/>
    </row>
    <row r="68" spans="1:14" ht="14.25" customHeight="1">
      <c r="A68" s="1"/>
      <c r="K68" s="7"/>
      <c r="N68" s="5"/>
    </row>
    <row r="69" spans="1:14" ht="14.25" customHeight="1">
      <c r="A69" s="1"/>
      <c r="K69" s="7"/>
      <c r="N69" s="5"/>
    </row>
    <row r="70" spans="1:14" ht="14.25" customHeight="1">
      <c r="A70" s="1"/>
      <c r="K70" s="7"/>
      <c r="N70" s="5"/>
    </row>
    <row r="71" spans="1:14" ht="14.25" customHeight="1">
      <c r="A71" s="1"/>
      <c r="K71" s="7"/>
      <c r="N71" s="5"/>
    </row>
    <row r="72" spans="1:14" ht="14.25" customHeight="1">
      <c r="A72" s="1"/>
      <c r="K72" s="7"/>
      <c r="N72" s="5"/>
    </row>
    <row r="73" spans="1:14" ht="14.25" customHeight="1">
      <c r="A73" s="1"/>
      <c r="K73" s="7"/>
      <c r="N73" s="5"/>
    </row>
    <row r="74" spans="1:14" ht="14.25" customHeight="1">
      <c r="A74" s="1"/>
      <c r="K74" s="7"/>
      <c r="N74" s="5"/>
    </row>
    <row r="75" spans="1:14" ht="14.25" customHeight="1">
      <c r="A75" s="1"/>
      <c r="K75" s="7"/>
      <c r="N75" s="5"/>
    </row>
    <row r="76" spans="1:14" ht="14.25" customHeight="1">
      <c r="A76" s="1"/>
      <c r="K76" s="7"/>
      <c r="N76" s="5"/>
    </row>
    <row r="77" spans="1:14" ht="14.25" customHeight="1">
      <c r="A77" s="1"/>
      <c r="K77" s="7"/>
      <c r="N77" s="5"/>
    </row>
    <row r="78" spans="1:14" ht="14.25" customHeight="1">
      <c r="A78" s="1"/>
      <c r="K78" s="7"/>
      <c r="N78" s="5"/>
    </row>
    <row r="79" spans="1:14" ht="14.25" customHeight="1">
      <c r="A79" s="1"/>
      <c r="K79" s="7"/>
      <c r="N79" s="5"/>
    </row>
    <row r="80" spans="1:14" ht="14.25" customHeight="1">
      <c r="A80" s="1"/>
      <c r="K80" s="7"/>
      <c r="N80" s="5"/>
    </row>
    <row r="81" spans="1:14" ht="14.25" customHeight="1">
      <c r="A81" s="1"/>
      <c r="K81" s="7"/>
      <c r="N81" s="5"/>
    </row>
    <row r="82" spans="1:14" ht="14.25" customHeight="1">
      <c r="A82" s="1"/>
      <c r="K82" s="7"/>
      <c r="N82" s="5"/>
    </row>
    <row r="83" spans="1:14" ht="14.25" customHeight="1">
      <c r="A83" s="1"/>
      <c r="K83" s="7"/>
      <c r="N83" s="5"/>
    </row>
    <row r="84" spans="1:14" ht="14.25" customHeight="1">
      <c r="A84" s="1"/>
      <c r="K84" s="7"/>
      <c r="N84" s="5"/>
    </row>
    <row r="85" spans="1:14" ht="14.25" customHeight="1">
      <c r="A85" s="1"/>
      <c r="K85" s="7"/>
      <c r="N85" s="5"/>
    </row>
    <row r="86" spans="1:14" ht="14.25" customHeight="1">
      <c r="A86" s="1"/>
      <c r="K86" s="7"/>
      <c r="N86" s="5"/>
    </row>
    <row r="87" spans="1:14" ht="14.25" customHeight="1">
      <c r="A87" s="1"/>
      <c r="K87" s="7"/>
      <c r="N87" s="5"/>
    </row>
    <row r="88" spans="1:14" ht="14.25" customHeight="1">
      <c r="A88" s="1"/>
      <c r="K88" s="7"/>
      <c r="N88" s="5"/>
    </row>
    <row r="89" spans="1:14" ht="14.25" customHeight="1">
      <c r="A89" s="1"/>
      <c r="K89" s="7"/>
      <c r="N89" s="5"/>
    </row>
    <row r="90" spans="1:14" ht="14.25" customHeight="1">
      <c r="A90" s="1"/>
      <c r="K90" s="7"/>
      <c r="N90" s="5"/>
    </row>
    <row r="91" spans="1:14" ht="14.25" customHeight="1">
      <c r="A91" s="1"/>
      <c r="K91" s="7"/>
      <c r="N91" s="5"/>
    </row>
    <row r="92" spans="1:14" ht="14.25" customHeight="1">
      <c r="A92" s="1"/>
      <c r="K92" s="7"/>
      <c r="N92" s="5"/>
    </row>
    <row r="93" spans="1:14" ht="14.25" customHeight="1">
      <c r="A93" s="1"/>
      <c r="K93" s="7"/>
      <c r="N93" s="5"/>
    </row>
    <row r="94" spans="1:14" ht="14.25" customHeight="1">
      <c r="A94" s="1"/>
      <c r="K94" s="7"/>
      <c r="N94" s="5"/>
    </row>
    <row r="95" spans="1:14" ht="14.25" customHeight="1">
      <c r="A95" s="1"/>
      <c r="K95" s="7"/>
      <c r="N95" s="5"/>
    </row>
    <row r="96" spans="1:14" ht="14.25" customHeight="1">
      <c r="A96" s="1"/>
      <c r="K96" s="7"/>
      <c r="N96" s="5"/>
    </row>
    <row r="97" spans="1:14" ht="14.25" customHeight="1">
      <c r="A97" s="1"/>
      <c r="K97" s="7"/>
      <c r="N97" s="5"/>
    </row>
    <row r="98" spans="1:14" ht="14.25" customHeight="1">
      <c r="A98" s="1"/>
      <c r="K98" s="7"/>
      <c r="N98" s="5"/>
    </row>
    <row r="99" spans="1:14" ht="14.25" customHeight="1">
      <c r="A99" s="1"/>
      <c r="K99" s="7"/>
      <c r="N99" s="5"/>
    </row>
    <row r="100" spans="1:14" ht="14.25" customHeight="1">
      <c r="A100" s="1"/>
      <c r="K100" s="7"/>
      <c r="N100" s="5"/>
    </row>
    <row r="101" spans="1:14" ht="14.25" customHeight="1">
      <c r="A101" s="1"/>
      <c r="K101" s="7"/>
      <c r="N101" s="5"/>
    </row>
    <row r="102" spans="1:14" ht="14.25" customHeight="1">
      <c r="A102" s="1"/>
      <c r="K102" s="7"/>
      <c r="N102" s="5"/>
    </row>
    <row r="103" spans="1:14" ht="14.25" customHeight="1">
      <c r="A103" s="1"/>
      <c r="K103" s="7"/>
      <c r="N103" s="5"/>
    </row>
    <row r="104" spans="1:14" ht="14.25" customHeight="1">
      <c r="A104" s="1"/>
      <c r="K104" s="7"/>
      <c r="N104" s="5"/>
    </row>
    <row r="105" spans="1:14" ht="14.25" customHeight="1">
      <c r="A105" s="1"/>
      <c r="K105" s="7"/>
      <c r="N105" s="5"/>
    </row>
    <row r="106" spans="1:14" ht="14.25" customHeight="1">
      <c r="A106" s="1"/>
      <c r="K106" s="7"/>
      <c r="N106" s="5"/>
    </row>
    <row r="107" spans="1:14" ht="14.25" customHeight="1">
      <c r="A107" s="1"/>
      <c r="K107" s="7"/>
      <c r="N107" s="5"/>
    </row>
    <row r="108" spans="1:14" ht="14.25" customHeight="1">
      <c r="A108" s="1"/>
      <c r="K108" s="7"/>
      <c r="N108" s="5"/>
    </row>
    <row r="109" spans="1:14" ht="14.25" customHeight="1">
      <c r="A109" s="1"/>
      <c r="K109" s="7"/>
      <c r="N109" s="5"/>
    </row>
    <row r="110" spans="1:14" ht="14.25" customHeight="1">
      <c r="A110" s="1"/>
      <c r="K110" s="7"/>
      <c r="N110" s="5"/>
    </row>
    <row r="111" spans="1:14" ht="14.25" customHeight="1">
      <c r="A111" s="1"/>
      <c r="K111" s="7"/>
      <c r="N111" s="5"/>
    </row>
    <row r="112" spans="1:14" ht="14.25" customHeight="1">
      <c r="A112" s="1"/>
      <c r="K112" s="7"/>
      <c r="N112" s="5"/>
    </row>
    <row r="113" spans="1:14" ht="14.25" customHeight="1">
      <c r="A113" s="1"/>
      <c r="K113" s="7"/>
      <c r="N113" s="5"/>
    </row>
    <row r="114" spans="1:14" ht="14.25" customHeight="1">
      <c r="A114" s="1"/>
      <c r="K114" s="7"/>
      <c r="N114" s="5"/>
    </row>
    <row r="115" spans="1:14" ht="14.25" customHeight="1">
      <c r="A115" s="1"/>
      <c r="K115" s="7"/>
      <c r="N115" s="5"/>
    </row>
    <row r="116" spans="1:14" ht="14.25" customHeight="1">
      <c r="A116" s="1"/>
      <c r="K116" s="7"/>
      <c r="N116" s="5"/>
    </row>
    <row r="117" spans="1:14" ht="14.25" customHeight="1">
      <c r="A117" s="1"/>
      <c r="K117" s="7"/>
      <c r="N117" s="5"/>
    </row>
    <row r="118" spans="1:14" ht="14.25" customHeight="1">
      <c r="A118" s="1"/>
      <c r="K118" s="7"/>
      <c r="N118" s="5"/>
    </row>
    <row r="119" spans="1:14" ht="14.25" customHeight="1">
      <c r="A119" s="1"/>
      <c r="K119" s="7"/>
      <c r="N119" s="5"/>
    </row>
    <row r="120" spans="1:14" ht="14.25" customHeight="1">
      <c r="A120" s="1"/>
      <c r="K120" s="7"/>
      <c r="N120" s="5"/>
    </row>
    <row r="121" spans="1:14" ht="14.25" customHeight="1">
      <c r="A121" s="1"/>
      <c r="K121" s="7"/>
      <c r="N121" s="5"/>
    </row>
    <row r="122" spans="1:14" ht="14.25" customHeight="1">
      <c r="A122" s="1"/>
      <c r="K122" s="7"/>
      <c r="N122" s="5"/>
    </row>
    <row r="123" spans="1:14" ht="14.25" customHeight="1">
      <c r="A123" s="1"/>
      <c r="K123" s="7"/>
      <c r="N123" s="5"/>
    </row>
    <row r="124" spans="1:14" ht="14.25" customHeight="1">
      <c r="A124" s="1"/>
      <c r="K124" s="7"/>
      <c r="N124" s="5"/>
    </row>
    <row r="125" spans="1:14" ht="14.25" customHeight="1">
      <c r="A125" s="1"/>
      <c r="K125" s="7"/>
      <c r="N125" s="5"/>
    </row>
    <row r="126" spans="1:14" ht="14.25" customHeight="1">
      <c r="A126" s="1"/>
      <c r="K126" s="7"/>
      <c r="N126" s="5"/>
    </row>
    <row r="127" spans="1:14" ht="14.25" customHeight="1">
      <c r="A127" s="1"/>
      <c r="K127" s="7"/>
      <c r="N127" s="5"/>
    </row>
    <row r="128" spans="1:14" ht="14.25" customHeight="1">
      <c r="A128" s="1"/>
      <c r="K128" s="7"/>
      <c r="N128" s="5"/>
    </row>
    <row r="129" spans="1:14" ht="14.25" customHeight="1">
      <c r="A129" s="1"/>
      <c r="K129" s="7"/>
      <c r="N129" s="5"/>
    </row>
    <row r="130" spans="1:14" ht="14.25" customHeight="1">
      <c r="A130" s="1"/>
      <c r="K130" s="7"/>
      <c r="N130" s="5"/>
    </row>
    <row r="131" spans="1:14" ht="14.25" customHeight="1">
      <c r="A131" s="1"/>
      <c r="K131" s="7"/>
      <c r="N131" s="5"/>
    </row>
    <row r="132" spans="1:14" ht="14.25" customHeight="1">
      <c r="A132" s="1"/>
      <c r="K132" s="7"/>
      <c r="N132" s="5"/>
    </row>
    <row r="133" spans="1:14" ht="14.25" customHeight="1">
      <c r="A133" s="1"/>
      <c r="K133" s="7"/>
      <c r="N133" s="5"/>
    </row>
    <row r="134" spans="1:14" ht="14.25" customHeight="1">
      <c r="A134" s="1"/>
      <c r="K134" s="7"/>
      <c r="N134" s="5"/>
    </row>
    <row r="135" spans="1:14" ht="14.25" customHeight="1">
      <c r="A135" s="1"/>
      <c r="K135" s="7"/>
      <c r="N135" s="5"/>
    </row>
    <row r="136" spans="1:14" ht="14.25" customHeight="1">
      <c r="A136" s="1"/>
      <c r="K136" s="7"/>
      <c r="N136" s="5"/>
    </row>
    <row r="137" spans="1:14" ht="14.25" customHeight="1">
      <c r="A137" s="1"/>
      <c r="K137" s="7"/>
      <c r="N137" s="5"/>
    </row>
    <row r="138" spans="1:14" ht="14.25" customHeight="1">
      <c r="A138" s="1"/>
      <c r="K138" s="7"/>
      <c r="N138" s="5"/>
    </row>
    <row r="139" spans="1:14" ht="14.25" customHeight="1">
      <c r="A139" s="1"/>
      <c r="K139" s="7"/>
      <c r="N139" s="5"/>
    </row>
    <row r="140" spans="1:14" ht="14.25" customHeight="1">
      <c r="A140" s="1"/>
      <c r="K140" s="7"/>
      <c r="N140" s="5"/>
    </row>
    <row r="141" spans="1:14" ht="14.25" customHeight="1">
      <c r="A141" s="1"/>
      <c r="K141" s="7"/>
      <c r="N141" s="5"/>
    </row>
    <row r="142" spans="1:14" ht="14.25" customHeight="1">
      <c r="A142" s="1"/>
      <c r="K142" s="7"/>
      <c r="N142" s="5"/>
    </row>
    <row r="143" spans="1:14" ht="14.25" customHeight="1">
      <c r="A143" s="1"/>
      <c r="K143" s="7"/>
      <c r="N143" s="5"/>
    </row>
    <row r="144" spans="1:14" ht="14.25" customHeight="1">
      <c r="A144" s="1"/>
      <c r="K144" s="7"/>
      <c r="N144" s="5"/>
    </row>
    <row r="145" spans="1:14" ht="14.25" customHeight="1">
      <c r="A145" s="1"/>
      <c r="K145" s="7"/>
      <c r="N145" s="5"/>
    </row>
    <row r="146" spans="1:14" ht="14.25" customHeight="1">
      <c r="A146" s="1"/>
      <c r="K146" s="7"/>
      <c r="N146" s="5"/>
    </row>
    <row r="147" spans="1:14" ht="14.25" customHeight="1">
      <c r="A147" s="1"/>
      <c r="K147" s="7"/>
      <c r="N147" s="5"/>
    </row>
    <row r="148" spans="1:14" ht="14.25" customHeight="1">
      <c r="A148" s="1"/>
      <c r="K148" s="7"/>
      <c r="N148" s="5"/>
    </row>
    <row r="149" spans="1:14" ht="14.25" customHeight="1">
      <c r="A149" s="1"/>
      <c r="K149" s="7"/>
      <c r="N149" s="5"/>
    </row>
    <row r="150" spans="1:14" ht="14.25" customHeight="1">
      <c r="A150" s="1"/>
      <c r="K150" s="7"/>
      <c r="N150" s="5"/>
    </row>
    <row r="151" spans="1:14" ht="14.25" customHeight="1">
      <c r="A151" s="1"/>
      <c r="K151" s="7"/>
      <c r="N151" s="5"/>
    </row>
    <row r="152" spans="1:14" ht="14.25" customHeight="1">
      <c r="A152" s="1"/>
      <c r="K152" s="7"/>
      <c r="N152" s="5"/>
    </row>
    <row r="153" spans="1:14" ht="14.25" customHeight="1">
      <c r="A153" s="1"/>
      <c r="K153" s="7"/>
      <c r="N153" s="5"/>
    </row>
    <row r="154" spans="1:14" ht="14.25" customHeight="1">
      <c r="A154" s="1"/>
      <c r="K154" s="7"/>
      <c r="N154" s="5"/>
    </row>
    <row r="155" spans="1:14" ht="14.25" customHeight="1">
      <c r="A155" s="1"/>
      <c r="K155" s="7"/>
      <c r="N155" s="5"/>
    </row>
    <row r="156" spans="1:14" ht="14.25" customHeight="1">
      <c r="A156" s="1"/>
      <c r="K156" s="7"/>
      <c r="N156" s="5"/>
    </row>
    <row r="157" spans="1:14" ht="14.25" customHeight="1">
      <c r="A157" s="1"/>
      <c r="K157" s="7"/>
      <c r="N157" s="5"/>
    </row>
    <row r="158" spans="1:14" ht="14.25" customHeight="1">
      <c r="A158" s="1"/>
      <c r="K158" s="7"/>
      <c r="N158" s="5"/>
    </row>
    <row r="159" spans="1:14" ht="14.25" customHeight="1">
      <c r="A159" s="1"/>
      <c r="K159" s="7"/>
      <c r="N159" s="5"/>
    </row>
    <row r="160" spans="1:14" ht="14.25" customHeight="1">
      <c r="A160" s="1"/>
      <c r="K160" s="7"/>
      <c r="N160" s="5"/>
    </row>
    <row r="161" spans="1:14" ht="14.25" customHeight="1">
      <c r="A161" s="1"/>
      <c r="K161" s="7"/>
      <c r="N161" s="5"/>
    </row>
    <row r="162" spans="1:14" ht="14.25" customHeight="1">
      <c r="A162" s="1"/>
      <c r="K162" s="7"/>
      <c r="N162" s="5"/>
    </row>
    <row r="163" spans="1:14" ht="14.25" customHeight="1">
      <c r="A163" s="1"/>
      <c r="K163" s="7"/>
      <c r="N163" s="5"/>
    </row>
    <row r="164" spans="1:14" ht="14.25" customHeight="1">
      <c r="A164" s="1"/>
      <c r="K164" s="7"/>
      <c r="N164" s="5"/>
    </row>
    <row r="165" spans="1:14" ht="14.25" customHeight="1">
      <c r="A165" s="1"/>
      <c r="K165" s="7"/>
      <c r="N165" s="5"/>
    </row>
    <row r="166" spans="1:14" ht="14.25" customHeight="1">
      <c r="A166" s="1"/>
      <c r="K166" s="7"/>
      <c r="N166" s="5"/>
    </row>
    <row r="167" spans="1:14" ht="14.25" customHeight="1">
      <c r="A167" s="1"/>
      <c r="K167" s="7"/>
      <c r="N167" s="5"/>
    </row>
    <row r="168" spans="1:14" ht="14.25" customHeight="1">
      <c r="A168" s="1"/>
      <c r="K168" s="7"/>
      <c r="N168" s="5"/>
    </row>
    <row r="169" spans="1:14" ht="14.25" customHeight="1">
      <c r="A169" s="1"/>
      <c r="K169" s="7"/>
      <c r="N169" s="5"/>
    </row>
    <row r="170" spans="1:14" ht="14.25" customHeight="1">
      <c r="A170" s="1"/>
      <c r="K170" s="7"/>
      <c r="N170" s="5"/>
    </row>
    <row r="171" spans="1:14" ht="14.25" customHeight="1">
      <c r="A171" s="1"/>
      <c r="K171" s="7"/>
      <c r="N171" s="5"/>
    </row>
    <row r="172" spans="1:14" ht="14.25" customHeight="1">
      <c r="A172" s="1"/>
      <c r="K172" s="7"/>
      <c r="N172" s="5"/>
    </row>
    <row r="173" spans="1:14" ht="14.25" customHeight="1">
      <c r="A173" s="1"/>
      <c r="K173" s="7"/>
      <c r="N173" s="5"/>
    </row>
    <row r="174" spans="1:14" ht="14.25" customHeight="1">
      <c r="A174" s="1"/>
      <c r="K174" s="7"/>
      <c r="N174" s="5"/>
    </row>
    <row r="175" spans="1:14" ht="14.25" customHeight="1">
      <c r="A175" s="1"/>
      <c r="K175" s="7"/>
      <c r="N175" s="5"/>
    </row>
    <row r="176" spans="1:14" ht="14.25" customHeight="1">
      <c r="A176" s="1"/>
      <c r="K176" s="7"/>
      <c r="N176" s="5"/>
    </row>
    <row r="177" spans="1:14" ht="14.25" customHeight="1">
      <c r="A177" s="1"/>
      <c r="K177" s="7"/>
      <c r="N177" s="5"/>
    </row>
    <row r="178" spans="1:14" ht="14.25" customHeight="1">
      <c r="A178" s="1"/>
      <c r="K178" s="7"/>
      <c r="N178" s="5"/>
    </row>
    <row r="179" spans="1:14" ht="14.25" customHeight="1">
      <c r="A179" s="1"/>
      <c r="K179" s="7"/>
      <c r="N179" s="5"/>
    </row>
    <row r="180" spans="1:14" ht="14.25" customHeight="1">
      <c r="A180" s="1"/>
      <c r="K180" s="7"/>
      <c r="N180" s="5"/>
    </row>
    <row r="181" spans="1:14" ht="14.25" customHeight="1">
      <c r="A181" s="1"/>
      <c r="K181" s="7"/>
      <c r="N181" s="5"/>
    </row>
    <row r="182" spans="1:14" ht="14.25" customHeight="1">
      <c r="A182" s="1"/>
      <c r="K182" s="7"/>
      <c r="N182" s="5"/>
    </row>
    <row r="183" spans="1:14" ht="14.25" customHeight="1">
      <c r="A183" s="1"/>
      <c r="K183" s="7"/>
      <c r="N183" s="5"/>
    </row>
    <row r="184" spans="1:14" ht="14.25" customHeight="1">
      <c r="A184" s="1"/>
      <c r="K184" s="7"/>
      <c r="N184" s="5"/>
    </row>
    <row r="185" spans="1:14" ht="14.25" customHeight="1">
      <c r="A185" s="1"/>
      <c r="K185" s="7"/>
      <c r="N185" s="5"/>
    </row>
    <row r="186" spans="1:14" ht="14.25" customHeight="1">
      <c r="A186" s="1"/>
      <c r="K186" s="7"/>
      <c r="N186" s="5"/>
    </row>
    <row r="187" spans="1:14" ht="14.25" customHeight="1">
      <c r="A187" s="1"/>
      <c r="K187" s="7"/>
      <c r="N187" s="5"/>
    </row>
    <row r="188" spans="1:14" ht="14.25" customHeight="1">
      <c r="A188" s="1"/>
      <c r="K188" s="7"/>
      <c r="N188" s="5"/>
    </row>
    <row r="189" spans="1:14" ht="14.25" customHeight="1">
      <c r="A189" s="1"/>
      <c r="K189" s="7"/>
      <c r="N189" s="5"/>
    </row>
    <row r="190" spans="1:14" ht="14.25" customHeight="1">
      <c r="A190" s="1"/>
      <c r="K190" s="7"/>
      <c r="N190" s="5"/>
    </row>
    <row r="191" spans="1:14" ht="14.25" customHeight="1">
      <c r="A191" s="1"/>
      <c r="K191" s="7"/>
      <c r="N191" s="5"/>
    </row>
    <row r="192" spans="1:14" ht="14.25" customHeight="1">
      <c r="A192" s="1"/>
      <c r="K192" s="7"/>
      <c r="N192" s="5"/>
    </row>
    <row r="193" spans="1:14" ht="14.25" customHeight="1">
      <c r="A193" s="1"/>
      <c r="K193" s="7"/>
      <c r="N193" s="5"/>
    </row>
    <row r="194" spans="1:14" ht="14.25" customHeight="1">
      <c r="A194" s="1"/>
      <c r="K194" s="7"/>
      <c r="N194" s="5"/>
    </row>
    <row r="195" spans="1:14" ht="14.25" customHeight="1">
      <c r="A195" s="1"/>
      <c r="K195" s="7"/>
      <c r="N195" s="5"/>
    </row>
    <row r="196" spans="1:14" ht="14.25" customHeight="1">
      <c r="A196" s="1"/>
      <c r="K196" s="7"/>
      <c r="N196" s="5"/>
    </row>
    <row r="197" spans="1:14" ht="14.25" customHeight="1">
      <c r="A197" s="1"/>
      <c r="K197" s="7"/>
      <c r="N197" s="5"/>
    </row>
    <row r="198" spans="1:14" ht="14.25" customHeight="1">
      <c r="A198" s="1"/>
      <c r="K198" s="7"/>
      <c r="N198" s="5"/>
    </row>
    <row r="199" spans="1:14" ht="14.25" customHeight="1">
      <c r="A199" s="1"/>
      <c r="K199" s="7"/>
      <c r="N199" s="5"/>
    </row>
    <row r="200" spans="1:14" ht="14.25" customHeight="1">
      <c r="A200" s="1"/>
      <c r="K200" s="7"/>
      <c r="N200" s="5"/>
    </row>
    <row r="201" spans="1:14" ht="14.25" customHeight="1">
      <c r="A201" s="1"/>
      <c r="K201" s="7"/>
      <c r="N201" s="5"/>
    </row>
    <row r="202" spans="1:14" ht="14.25" customHeight="1">
      <c r="A202" s="1"/>
      <c r="K202" s="7"/>
      <c r="N202" s="5"/>
    </row>
    <row r="203" spans="1:14" ht="14.25" customHeight="1">
      <c r="A203" s="1"/>
      <c r="K203" s="7"/>
      <c r="N203" s="5"/>
    </row>
    <row r="204" spans="1:14" ht="14.25" customHeight="1">
      <c r="A204" s="1"/>
      <c r="K204" s="7"/>
      <c r="N204" s="5"/>
    </row>
    <row r="205" spans="1:14" ht="14.25" customHeight="1">
      <c r="A205" s="1"/>
      <c r="K205" s="7"/>
      <c r="N205" s="5"/>
    </row>
    <row r="206" spans="1:14" ht="14.25" customHeight="1">
      <c r="A206" s="1"/>
      <c r="K206" s="7"/>
      <c r="N206" s="5"/>
    </row>
    <row r="207" spans="1:14" ht="14.25" customHeight="1">
      <c r="A207" s="1"/>
      <c r="K207" s="7"/>
      <c r="N207" s="5"/>
    </row>
    <row r="208" spans="1:14" ht="14.25" customHeight="1">
      <c r="A208" s="1"/>
      <c r="K208" s="7"/>
      <c r="N208" s="5"/>
    </row>
    <row r="209" spans="1:14" ht="14.25" customHeight="1">
      <c r="A209" s="1"/>
      <c r="K209" s="7"/>
      <c r="N209" s="5"/>
    </row>
    <row r="210" spans="1:14" ht="14.25" customHeight="1">
      <c r="A210" s="1"/>
      <c r="K210" s="7"/>
      <c r="N210" s="5"/>
    </row>
    <row r="211" spans="1:14" ht="14.25" customHeight="1">
      <c r="A211" s="1"/>
      <c r="K211" s="7"/>
      <c r="N211" s="5"/>
    </row>
    <row r="212" spans="1:14" ht="14.25" customHeight="1">
      <c r="A212" s="1"/>
      <c r="K212" s="7"/>
      <c r="N212" s="5"/>
    </row>
    <row r="213" spans="1:14" ht="14.25" customHeight="1">
      <c r="A213" s="1"/>
      <c r="K213" s="7"/>
      <c r="N213" s="5"/>
    </row>
    <row r="214" spans="1:14" ht="14.25" customHeight="1">
      <c r="A214" s="1"/>
      <c r="K214" s="7"/>
      <c r="N214" s="5"/>
    </row>
    <row r="215" spans="1:14" ht="14.25" customHeight="1">
      <c r="A215" s="1"/>
      <c r="K215" s="7"/>
      <c r="N215" s="5"/>
    </row>
    <row r="216" spans="1:14" ht="14.25" customHeight="1">
      <c r="A216" s="1"/>
      <c r="K216" s="7"/>
      <c r="N216" s="5"/>
    </row>
    <row r="217" spans="1:14" ht="14.25" customHeight="1">
      <c r="A217" s="1"/>
      <c r="K217" s="7"/>
      <c r="N217" s="5"/>
    </row>
    <row r="218" spans="1:14" ht="14.25" customHeight="1">
      <c r="A218" s="1"/>
      <c r="K218" s="7"/>
      <c r="N218" s="5"/>
    </row>
    <row r="219" spans="1:14" ht="14.25" customHeight="1">
      <c r="A219" s="1"/>
      <c r="K219" s="7"/>
      <c r="N219" s="5"/>
    </row>
    <row r="220" spans="1:14" ht="14.25" customHeight="1">
      <c r="A220" s="1"/>
      <c r="K220" s="7"/>
      <c r="N220" s="5"/>
    </row>
    <row r="221" spans="1:14" ht="14.25" customHeight="1">
      <c r="A221" s="1"/>
      <c r="K221" s="7"/>
      <c r="N221" s="5"/>
    </row>
    <row r="222" spans="1:14" ht="14.25" customHeight="1">
      <c r="A222" s="1"/>
      <c r="K222" s="7"/>
      <c r="N222" s="5"/>
    </row>
    <row r="223" spans="1:14" ht="14.25" customHeight="1">
      <c r="A223" s="1"/>
      <c r="K223" s="7"/>
      <c r="N223" s="5"/>
    </row>
    <row r="224" spans="1:14" ht="14.25" customHeight="1">
      <c r="A224" s="1"/>
      <c r="K224" s="7"/>
      <c r="N224" s="5"/>
    </row>
    <row r="225" spans="1:14" ht="14.25" customHeight="1">
      <c r="A225" s="1"/>
      <c r="K225" s="7"/>
      <c r="N225" s="5"/>
    </row>
    <row r="226" spans="1:14" ht="14.25" customHeight="1">
      <c r="A226" s="1"/>
      <c r="K226" s="7"/>
      <c r="N226" s="5"/>
    </row>
    <row r="227" spans="1:14" ht="14.25" customHeight="1">
      <c r="A227" s="1"/>
      <c r="K227" s="7"/>
      <c r="N227" s="5"/>
    </row>
    <row r="228" spans="1:14" ht="14.25" customHeight="1">
      <c r="A228" s="1"/>
      <c r="K228" s="7"/>
      <c r="N228" s="5"/>
    </row>
    <row r="229" spans="1:14" ht="14.25" customHeight="1">
      <c r="A229" s="1"/>
      <c r="K229" s="7"/>
      <c r="N229" s="5"/>
    </row>
    <row r="230" spans="1:14" ht="14.25" customHeight="1">
      <c r="A230" s="1"/>
      <c r="K230" s="7"/>
      <c r="N230" s="5"/>
    </row>
    <row r="231" spans="1:14" ht="14.25" customHeight="1">
      <c r="A231" s="1"/>
      <c r="K231" s="7"/>
      <c r="N231" s="5"/>
    </row>
    <row r="232" spans="1:14" ht="14.25" customHeight="1">
      <c r="A232" s="1"/>
      <c r="K232" s="7"/>
      <c r="N232" s="5"/>
    </row>
    <row r="233" spans="1:14" ht="14.25" customHeight="1">
      <c r="A233" s="1"/>
      <c r="K233" s="7"/>
      <c r="N233" s="5"/>
    </row>
    <row r="234" spans="1:14" ht="14.25" customHeight="1">
      <c r="A234" s="1"/>
      <c r="K234" s="7"/>
      <c r="N234" s="5"/>
    </row>
    <row r="235" spans="1:14" ht="14.25" customHeight="1">
      <c r="A235" s="1"/>
      <c r="K235" s="7"/>
      <c r="N235" s="5"/>
    </row>
    <row r="236" spans="1:14" ht="14.25" customHeight="1">
      <c r="A236" s="1"/>
      <c r="K236" s="7"/>
      <c r="N236" s="5"/>
    </row>
    <row r="237" spans="1:14" ht="14.25" customHeight="1">
      <c r="A237" s="1"/>
      <c r="K237" s="7"/>
      <c r="N237" s="5"/>
    </row>
    <row r="238" spans="1:14" ht="14.25" customHeight="1">
      <c r="A238" s="1"/>
      <c r="K238" s="7"/>
      <c r="N238" s="5"/>
    </row>
    <row r="239" spans="1:14" ht="14.25" customHeight="1">
      <c r="A239" s="1"/>
      <c r="K239" s="7"/>
      <c r="N239" s="5"/>
    </row>
    <row r="240" spans="1:14" ht="14.25" customHeight="1">
      <c r="A240" s="1"/>
      <c r="K240" s="7"/>
      <c r="N240" s="5"/>
    </row>
    <row r="241" spans="1:14" ht="14.25" customHeight="1">
      <c r="A241" s="1"/>
      <c r="K241" s="7"/>
      <c r="N241" s="5"/>
    </row>
    <row r="242" spans="1:14" ht="14.25" customHeight="1">
      <c r="A242" s="1"/>
      <c r="K242" s="7"/>
      <c r="N242" s="5"/>
    </row>
    <row r="243" spans="1:14" ht="14.25" customHeight="1">
      <c r="A243" s="1"/>
      <c r="K243" s="7"/>
      <c r="N243" s="5"/>
    </row>
    <row r="244" spans="1:14" ht="14.25" customHeight="1">
      <c r="A244" s="1"/>
      <c r="K244" s="7"/>
      <c r="N244" s="5"/>
    </row>
    <row r="245" spans="1:14" ht="14.25" customHeight="1">
      <c r="A245" s="1"/>
      <c r="K245" s="7"/>
      <c r="N245" s="5"/>
    </row>
    <row r="246" spans="1:14" ht="14.25" customHeight="1">
      <c r="A246" s="1"/>
      <c r="K246" s="7"/>
      <c r="N246" s="5"/>
    </row>
    <row r="247" spans="1:14" ht="14.25" customHeight="1">
      <c r="A247" s="1"/>
      <c r="K247" s="7"/>
      <c r="N247" s="5"/>
    </row>
    <row r="248" spans="1:14" ht="14.25" customHeight="1">
      <c r="A248" s="1"/>
      <c r="K248" s="7"/>
      <c r="N248" s="5"/>
    </row>
    <row r="249" spans="1:14" ht="14.25" customHeight="1">
      <c r="A249" s="1"/>
      <c r="K249" s="7"/>
      <c r="N249" s="5"/>
    </row>
    <row r="250" spans="1:14" ht="14.25" customHeight="1">
      <c r="A250" s="1"/>
      <c r="K250" s="7"/>
      <c r="N250" s="5"/>
    </row>
    <row r="251" spans="1:14" ht="14.25" customHeight="1">
      <c r="A251" s="1"/>
      <c r="K251" s="7"/>
      <c r="N251" s="5"/>
    </row>
    <row r="252" spans="1:14" ht="14.25" customHeight="1">
      <c r="A252" s="1"/>
      <c r="K252" s="7"/>
      <c r="N252" s="5"/>
    </row>
    <row r="253" spans="1:14" ht="14.25" customHeight="1">
      <c r="A253" s="1"/>
      <c r="K253" s="7"/>
      <c r="N253" s="5"/>
    </row>
    <row r="254" spans="1:14" ht="14.25" customHeight="1">
      <c r="A254" s="1"/>
      <c r="K254" s="7"/>
      <c r="N254" s="5"/>
    </row>
    <row r="255" spans="1:14" ht="14.25" customHeight="1">
      <c r="A255" s="1"/>
      <c r="K255" s="7"/>
      <c r="N255" s="5"/>
    </row>
    <row r="256" spans="1:14" ht="14.25" customHeight="1">
      <c r="A256" s="1"/>
      <c r="K256" s="7"/>
      <c r="N256" s="5"/>
    </row>
    <row r="257" spans="1:14" ht="14.25" customHeight="1">
      <c r="A257" s="1"/>
      <c r="K257" s="7"/>
      <c r="N257" s="5"/>
    </row>
    <row r="258" spans="1:14" ht="14.25" customHeight="1">
      <c r="A258" s="1"/>
      <c r="K258" s="7"/>
      <c r="N258" s="5"/>
    </row>
    <row r="259" spans="1:14" ht="14.25" customHeight="1">
      <c r="A259" s="1"/>
      <c r="K259" s="7"/>
      <c r="N259" s="5"/>
    </row>
    <row r="260" spans="1:14" ht="14.25" customHeight="1">
      <c r="A260" s="1"/>
      <c r="K260" s="7"/>
      <c r="N260" s="5"/>
    </row>
    <row r="261" spans="1:14" ht="14.25" customHeight="1">
      <c r="A261" s="1"/>
      <c r="K261" s="7"/>
      <c r="N261" s="5"/>
    </row>
    <row r="262" spans="1:14" ht="14.25" customHeight="1">
      <c r="A262" s="1"/>
      <c r="K262" s="7"/>
      <c r="N262" s="5"/>
    </row>
    <row r="263" spans="1:14" ht="14.25" customHeight="1">
      <c r="A263" s="1"/>
      <c r="K263" s="7"/>
      <c r="N263" s="5"/>
    </row>
    <row r="264" spans="1:14" ht="14.25" customHeight="1">
      <c r="A264" s="1"/>
      <c r="K264" s="7"/>
      <c r="N264" s="5"/>
    </row>
    <row r="265" spans="1:14" ht="14.25" customHeight="1">
      <c r="A265" s="1"/>
      <c r="K265" s="7"/>
      <c r="N265" s="5"/>
    </row>
    <row r="266" spans="1:14" ht="14.25" customHeight="1">
      <c r="A266" s="1"/>
      <c r="K266" s="7"/>
      <c r="N266" s="5"/>
    </row>
    <row r="267" spans="1:14" ht="14.25" customHeight="1">
      <c r="A267" s="1"/>
      <c r="K267" s="7"/>
      <c r="N267" s="5"/>
    </row>
    <row r="268" spans="1:14" ht="14.25" customHeight="1">
      <c r="A268" s="1"/>
      <c r="K268" s="7"/>
      <c r="N268" s="5"/>
    </row>
    <row r="269" spans="1:14" ht="14.25" customHeight="1">
      <c r="A269" s="1"/>
      <c r="K269" s="7"/>
      <c r="N269" s="5"/>
    </row>
    <row r="270" spans="1:14" ht="14.25" customHeight="1">
      <c r="A270" s="1"/>
      <c r="K270" s="7"/>
      <c r="N270" s="5"/>
    </row>
    <row r="271" spans="1:14" ht="14.25" customHeight="1">
      <c r="A271" s="1"/>
      <c r="K271" s="7"/>
      <c r="N271" s="5"/>
    </row>
    <row r="272" spans="1:14" ht="14.25" customHeight="1">
      <c r="A272" s="1"/>
      <c r="K272" s="7"/>
      <c r="N272" s="5"/>
    </row>
    <row r="273" spans="1:14" ht="14.25" customHeight="1">
      <c r="A273" s="1"/>
      <c r="K273" s="7"/>
      <c r="N273" s="5"/>
    </row>
    <row r="274" spans="1:14" ht="14.25" customHeight="1">
      <c r="A274" s="1"/>
      <c r="K274" s="7"/>
      <c r="N274" s="5"/>
    </row>
    <row r="275" spans="1:14" ht="14.25" customHeight="1">
      <c r="A275" s="1"/>
      <c r="K275" s="7"/>
      <c r="N275" s="5"/>
    </row>
    <row r="276" spans="1:14" ht="14.25" customHeight="1">
      <c r="A276" s="1"/>
      <c r="K276" s="7"/>
      <c r="N276" s="5"/>
    </row>
    <row r="277" spans="1:14" ht="14.25" customHeight="1">
      <c r="A277" s="1"/>
      <c r="K277" s="7"/>
      <c r="N277" s="5"/>
    </row>
    <row r="278" spans="1:14" ht="14.25" customHeight="1">
      <c r="A278" s="1"/>
      <c r="K278" s="7"/>
      <c r="N278" s="5"/>
    </row>
    <row r="279" spans="1:14" ht="14.25" customHeight="1">
      <c r="A279" s="1"/>
      <c r="K279" s="7"/>
      <c r="N279" s="5"/>
    </row>
    <row r="280" spans="1:14" ht="14.25" customHeight="1">
      <c r="A280" s="1"/>
      <c r="K280" s="7"/>
      <c r="N280" s="5"/>
    </row>
    <row r="281" spans="1:14" ht="14.25" customHeight="1">
      <c r="A281" s="1"/>
      <c r="K281" s="7"/>
      <c r="N281" s="5"/>
    </row>
    <row r="282" spans="1:14" ht="14.25" customHeight="1">
      <c r="A282" s="1"/>
      <c r="K282" s="7"/>
      <c r="N282" s="5"/>
    </row>
    <row r="283" spans="1:14" ht="14.25" customHeight="1">
      <c r="A283" s="1"/>
      <c r="K283" s="7"/>
      <c r="N283" s="5"/>
    </row>
    <row r="284" spans="1:14" ht="14.25" customHeight="1">
      <c r="A284" s="1"/>
      <c r="K284" s="7"/>
      <c r="N284" s="5"/>
    </row>
    <row r="285" spans="1:14" ht="14.25" customHeight="1">
      <c r="A285" s="1"/>
      <c r="K285" s="7"/>
      <c r="N285" s="5"/>
    </row>
    <row r="286" spans="1:14" ht="14.25" customHeight="1">
      <c r="A286" s="1"/>
      <c r="K286" s="7"/>
      <c r="N286" s="5"/>
    </row>
    <row r="287" spans="1:14" ht="14.25" customHeight="1">
      <c r="A287" s="1"/>
      <c r="K287" s="7"/>
      <c r="N287" s="5"/>
    </row>
    <row r="288" spans="1:14" ht="14.25" customHeight="1">
      <c r="A288" s="1"/>
      <c r="K288" s="7"/>
      <c r="N288" s="5"/>
    </row>
    <row r="289" spans="1:14" ht="14.25" customHeight="1">
      <c r="A289" s="1"/>
      <c r="K289" s="7"/>
      <c r="N289" s="5"/>
    </row>
    <row r="290" spans="1:14" ht="14.25" customHeight="1">
      <c r="A290" s="1"/>
      <c r="K290" s="7"/>
      <c r="N290" s="5"/>
    </row>
    <row r="291" spans="1:14" ht="14.25" customHeight="1">
      <c r="A291" s="1"/>
      <c r="K291" s="7"/>
      <c r="N291" s="5"/>
    </row>
    <row r="292" spans="1:14" ht="14.25" customHeight="1">
      <c r="A292" s="1"/>
      <c r="K292" s="7"/>
      <c r="N292" s="5"/>
    </row>
    <row r="293" spans="1:14" ht="14.25" customHeight="1">
      <c r="A293" s="1"/>
      <c r="K293" s="7"/>
      <c r="N293" s="5"/>
    </row>
    <row r="294" spans="1:14" ht="14.25" customHeight="1">
      <c r="A294" s="1"/>
      <c r="K294" s="7"/>
      <c r="N294" s="5"/>
    </row>
    <row r="295" spans="1:14" ht="14.25" customHeight="1">
      <c r="A295" s="1"/>
      <c r="K295" s="7"/>
      <c r="N295" s="5"/>
    </row>
    <row r="296" spans="1:14" ht="14.25" customHeight="1">
      <c r="A296" s="1"/>
      <c r="K296" s="7"/>
      <c r="N296" s="5"/>
    </row>
    <row r="297" spans="1:14" ht="14.25" customHeight="1">
      <c r="A297" s="1"/>
      <c r="K297" s="7"/>
      <c r="N297" s="5"/>
    </row>
    <row r="298" spans="1:14" ht="14.25" customHeight="1">
      <c r="A298" s="1"/>
      <c r="K298" s="7"/>
      <c r="N298" s="5"/>
    </row>
    <row r="299" spans="1:14" ht="14.25" customHeight="1">
      <c r="A299" s="1"/>
      <c r="K299" s="7"/>
      <c r="N299" s="5"/>
    </row>
    <row r="300" spans="1:14" ht="14.25" customHeight="1">
      <c r="A300" s="1"/>
      <c r="K300" s="7"/>
      <c r="N300" s="5"/>
    </row>
    <row r="301" spans="1:14" ht="14.25" customHeight="1">
      <c r="A301" s="1"/>
      <c r="K301" s="7"/>
      <c r="N301" s="5"/>
    </row>
    <row r="302" spans="1:14" ht="14.25" customHeight="1">
      <c r="A302" s="1"/>
      <c r="K302" s="7"/>
      <c r="N302" s="5"/>
    </row>
    <row r="303" spans="1:14" ht="14.25" customHeight="1">
      <c r="A303" s="1"/>
      <c r="K303" s="7"/>
      <c r="N303" s="5"/>
    </row>
    <row r="304" spans="1:14" ht="14.25" customHeight="1">
      <c r="A304" s="1"/>
      <c r="K304" s="7"/>
      <c r="N304" s="5"/>
    </row>
    <row r="305" spans="1:14" ht="14.25" customHeight="1">
      <c r="A305" s="1"/>
      <c r="K305" s="7"/>
      <c r="N305" s="5"/>
    </row>
    <row r="306" spans="1:14" ht="14.25" customHeight="1">
      <c r="A306" s="1"/>
      <c r="K306" s="7"/>
      <c r="N306" s="5"/>
    </row>
    <row r="307" spans="1:14" ht="14.25" customHeight="1">
      <c r="A307" s="1"/>
      <c r="K307" s="7"/>
      <c r="N307" s="5"/>
    </row>
    <row r="308" spans="1:14" ht="14.25" customHeight="1">
      <c r="A308" s="1"/>
      <c r="K308" s="7"/>
      <c r="N308" s="5"/>
    </row>
    <row r="309" spans="1:14" ht="14.25" customHeight="1">
      <c r="A309" s="1"/>
      <c r="K309" s="7"/>
      <c r="N309" s="5"/>
    </row>
    <row r="310" spans="1:14" ht="14.25" customHeight="1">
      <c r="A310" s="1"/>
      <c r="K310" s="7"/>
      <c r="N310" s="5"/>
    </row>
    <row r="311" spans="1:14" ht="14.25" customHeight="1">
      <c r="A311" s="1"/>
      <c r="K311" s="7"/>
      <c r="N311" s="5"/>
    </row>
    <row r="312" spans="1:14" ht="14.25" customHeight="1">
      <c r="A312" s="1"/>
      <c r="K312" s="7"/>
      <c r="N312" s="5"/>
    </row>
    <row r="313" spans="1:14" ht="14.25" customHeight="1">
      <c r="A313" s="1"/>
      <c r="K313" s="7"/>
      <c r="N313" s="5"/>
    </row>
    <row r="314" spans="1:14" ht="14.25" customHeight="1">
      <c r="A314" s="1"/>
      <c r="K314" s="7"/>
      <c r="N314" s="5"/>
    </row>
    <row r="315" spans="1:14" ht="14.25" customHeight="1">
      <c r="A315" s="1"/>
      <c r="K315" s="7"/>
      <c r="N315" s="5"/>
    </row>
    <row r="316" spans="1:14" ht="14.25" customHeight="1">
      <c r="A316" s="1"/>
      <c r="K316" s="7"/>
      <c r="N316" s="5"/>
    </row>
    <row r="317" spans="1:14" ht="14.25" customHeight="1">
      <c r="A317" s="1"/>
      <c r="K317" s="7"/>
      <c r="N317" s="5"/>
    </row>
    <row r="318" spans="1:14" ht="14.25" customHeight="1">
      <c r="A318" s="1"/>
      <c r="K318" s="7"/>
      <c r="N318" s="5"/>
    </row>
    <row r="319" spans="1:14" ht="14.25" customHeight="1">
      <c r="A319" s="1"/>
      <c r="K319" s="7"/>
      <c r="N319" s="5"/>
    </row>
    <row r="320" spans="1:14" ht="14.25" customHeight="1">
      <c r="A320" s="1"/>
      <c r="K320" s="7"/>
      <c r="N320" s="5"/>
    </row>
    <row r="321" spans="1:14" ht="14.25" customHeight="1">
      <c r="A321" s="1"/>
      <c r="K321" s="7"/>
      <c r="N321" s="5"/>
    </row>
    <row r="322" spans="1:14" ht="14.25" customHeight="1">
      <c r="A322" s="1"/>
      <c r="K322" s="7"/>
      <c r="N322" s="5"/>
    </row>
    <row r="323" spans="1:14" ht="14.25" customHeight="1">
      <c r="A323" s="1"/>
      <c r="K323" s="7"/>
      <c r="N323" s="5"/>
    </row>
    <row r="324" spans="1:14" ht="14.25" customHeight="1">
      <c r="A324" s="1"/>
      <c r="K324" s="7"/>
      <c r="N324" s="5"/>
    </row>
    <row r="325" spans="1:14" ht="14.25" customHeight="1">
      <c r="A325" s="1"/>
      <c r="K325" s="7"/>
      <c r="N325" s="5"/>
    </row>
    <row r="326" spans="1:14" ht="14.25" customHeight="1">
      <c r="A326" s="1"/>
      <c r="K326" s="7"/>
      <c r="N326" s="5"/>
    </row>
    <row r="327" spans="1:14" ht="14.25" customHeight="1">
      <c r="A327" s="1"/>
      <c r="K327" s="7"/>
      <c r="N327" s="5"/>
    </row>
    <row r="328" spans="1:14" ht="14.25" customHeight="1">
      <c r="A328" s="1"/>
      <c r="K328" s="7"/>
      <c r="N328" s="5"/>
    </row>
    <row r="329" spans="1:14" ht="14.25" customHeight="1">
      <c r="A329" s="1"/>
      <c r="K329" s="7"/>
      <c r="N329" s="5"/>
    </row>
    <row r="330" spans="1:14" ht="14.25" customHeight="1">
      <c r="A330" s="1"/>
      <c r="K330" s="7"/>
      <c r="N330" s="5"/>
    </row>
    <row r="331" spans="1:14" ht="14.25" customHeight="1">
      <c r="A331" s="1"/>
      <c r="K331" s="7"/>
      <c r="N331" s="5"/>
    </row>
    <row r="332" spans="1:14" ht="14.25" customHeight="1">
      <c r="A332" s="1"/>
      <c r="K332" s="7"/>
      <c r="N332" s="5"/>
    </row>
    <row r="333" spans="1:14" ht="14.25" customHeight="1">
      <c r="A333" s="1"/>
      <c r="K333" s="7"/>
      <c r="N333" s="5"/>
    </row>
    <row r="334" spans="1:14" ht="14.25" customHeight="1">
      <c r="A334" s="1"/>
      <c r="K334" s="7"/>
      <c r="N334" s="5"/>
    </row>
    <row r="335" spans="1:14" ht="14.25" customHeight="1">
      <c r="A335" s="1"/>
      <c r="K335" s="7"/>
      <c r="N335" s="5"/>
    </row>
    <row r="336" spans="1:14" ht="14.25" customHeight="1">
      <c r="A336" s="1"/>
      <c r="K336" s="7"/>
      <c r="N336" s="5"/>
    </row>
    <row r="337" spans="1:14" ht="14.25" customHeight="1">
      <c r="A337" s="1"/>
      <c r="K337" s="7"/>
      <c r="N337" s="5"/>
    </row>
    <row r="338" spans="1:14" ht="14.25" customHeight="1">
      <c r="A338" s="1"/>
      <c r="K338" s="7"/>
      <c r="N338" s="5"/>
    </row>
    <row r="339" spans="1:14" ht="14.25" customHeight="1">
      <c r="A339" s="1"/>
      <c r="K339" s="7"/>
      <c r="N339" s="5"/>
    </row>
    <row r="340" spans="1:14" ht="14.25" customHeight="1">
      <c r="A340" s="1"/>
      <c r="K340" s="7"/>
      <c r="N340" s="5"/>
    </row>
    <row r="341" spans="1:14" ht="14.25" customHeight="1">
      <c r="A341" s="1"/>
      <c r="K341" s="7"/>
      <c r="N341" s="5"/>
    </row>
    <row r="342" spans="1:14" ht="14.25" customHeight="1">
      <c r="A342" s="1"/>
      <c r="K342" s="7"/>
      <c r="N342" s="5"/>
    </row>
    <row r="343" spans="1:14" ht="14.25" customHeight="1">
      <c r="A343" s="1"/>
      <c r="K343" s="7"/>
      <c r="N343" s="5"/>
    </row>
    <row r="344" spans="1:14" ht="14.25" customHeight="1">
      <c r="A344" s="1"/>
      <c r="K344" s="7"/>
      <c r="N344" s="5"/>
    </row>
    <row r="345" spans="1:14" ht="14.25" customHeight="1">
      <c r="A345" s="1"/>
      <c r="K345" s="7"/>
      <c r="N345" s="5"/>
    </row>
    <row r="346" spans="1:14" ht="14.25" customHeight="1">
      <c r="A346" s="1"/>
      <c r="K346" s="7"/>
      <c r="N346" s="5"/>
    </row>
    <row r="347" spans="1:14" ht="14.25" customHeight="1">
      <c r="A347" s="1"/>
      <c r="K347" s="7"/>
      <c r="N347" s="5"/>
    </row>
    <row r="348" spans="1:14" ht="14.25" customHeight="1">
      <c r="A348" s="1"/>
      <c r="K348" s="7"/>
      <c r="N348" s="5"/>
    </row>
    <row r="349" spans="1:14" ht="14.25" customHeight="1">
      <c r="A349" s="1"/>
      <c r="K349" s="7"/>
      <c r="N349" s="5"/>
    </row>
    <row r="350" spans="1:14" ht="14.25" customHeight="1">
      <c r="A350" s="1"/>
      <c r="K350" s="7"/>
      <c r="N350" s="5"/>
    </row>
    <row r="351" spans="1:14" ht="14.25" customHeight="1">
      <c r="A351" s="1"/>
      <c r="K351" s="7"/>
      <c r="N351" s="5"/>
    </row>
    <row r="352" spans="1:14" ht="14.25" customHeight="1">
      <c r="A352" s="1"/>
      <c r="K352" s="7"/>
      <c r="N352" s="5"/>
    </row>
    <row r="353" spans="1:14" ht="14.25" customHeight="1">
      <c r="A353" s="1"/>
      <c r="K353" s="7"/>
      <c r="N353" s="5"/>
    </row>
    <row r="354" spans="1:14" ht="14.25" customHeight="1">
      <c r="A354" s="1"/>
      <c r="K354" s="7"/>
      <c r="N354" s="5"/>
    </row>
    <row r="355" spans="1:14" ht="14.25" customHeight="1">
      <c r="A355" s="1"/>
      <c r="K355" s="7"/>
      <c r="N355" s="5"/>
    </row>
    <row r="356" spans="1:14" ht="14.25" customHeight="1">
      <c r="A356" s="1"/>
      <c r="K356" s="7"/>
      <c r="N356" s="5"/>
    </row>
    <row r="357" spans="1:14" ht="14.25" customHeight="1">
      <c r="A357" s="1"/>
      <c r="K357" s="7"/>
      <c r="N357" s="5"/>
    </row>
    <row r="358" spans="1:14" ht="14.25" customHeight="1">
      <c r="A358" s="1"/>
      <c r="K358" s="7"/>
      <c r="N358" s="5"/>
    </row>
    <row r="359" spans="1:14" ht="14.25" customHeight="1">
      <c r="A359" s="1"/>
      <c r="K359" s="7"/>
      <c r="N359" s="5"/>
    </row>
    <row r="360" spans="1:14" ht="14.25" customHeight="1">
      <c r="A360" s="1"/>
      <c r="K360" s="7"/>
      <c r="N360" s="5"/>
    </row>
    <row r="361" spans="1:14" ht="14.25" customHeight="1">
      <c r="A361" s="1"/>
      <c r="K361" s="7"/>
      <c r="N361" s="5"/>
    </row>
    <row r="362" spans="1:14" ht="14.25" customHeight="1">
      <c r="A362" s="1"/>
      <c r="K362" s="7"/>
      <c r="N362" s="5"/>
    </row>
    <row r="363" spans="1:14" ht="14.25" customHeight="1">
      <c r="A363" s="1"/>
      <c r="K363" s="7"/>
      <c r="N363" s="5"/>
    </row>
    <row r="364" spans="1:14" ht="14.25" customHeight="1">
      <c r="A364" s="1"/>
      <c r="K364" s="7"/>
      <c r="N364" s="5"/>
    </row>
    <row r="365" spans="1:14" ht="14.25" customHeight="1">
      <c r="A365" s="1"/>
      <c r="K365" s="7"/>
      <c r="N365" s="5"/>
    </row>
    <row r="366" spans="1:14" ht="14.25" customHeight="1">
      <c r="A366" s="1"/>
      <c r="K366" s="7"/>
      <c r="N366" s="5"/>
    </row>
    <row r="367" spans="1:14" ht="14.25" customHeight="1">
      <c r="A367" s="1"/>
      <c r="K367" s="7"/>
      <c r="N367" s="5"/>
    </row>
    <row r="368" spans="1:14" ht="14.25" customHeight="1">
      <c r="A368" s="1"/>
      <c r="K368" s="7"/>
      <c r="N368" s="5"/>
    </row>
    <row r="369" spans="1:14" ht="14.25" customHeight="1">
      <c r="A369" s="1"/>
      <c r="K369" s="7"/>
      <c r="N369" s="5"/>
    </row>
    <row r="370" spans="1:14" ht="14.25" customHeight="1">
      <c r="A370" s="1"/>
      <c r="K370" s="7"/>
      <c r="N370" s="5"/>
    </row>
    <row r="371" spans="1:14" ht="14.25" customHeight="1">
      <c r="A371" s="1"/>
      <c r="K371" s="7"/>
      <c r="N371" s="5"/>
    </row>
    <row r="372" spans="1:14" ht="14.25" customHeight="1">
      <c r="A372" s="1"/>
      <c r="K372" s="7"/>
      <c r="N372" s="5"/>
    </row>
    <row r="373" spans="1:14" ht="14.25" customHeight="1">
      <c r="A373" s="1"/>
      <c r="K373" s="7"/>
      <c r="N373" s="5"/>
    </row>
    <row r="374" spans="1:14" ht="14.25" customHeight="1">
      <c r="A374" s="1"/>
      <c r="K374" s="7"/>
      <c r="N374" s="5"/>
    </row>
    <row r="375" spans="1:14" ht="14.25" customHeight="1">
      <c r="A375" s="1"/>
      <c r="K375" s="7"/>
      <c r="N375" s="5"/>
    </row>
    <row r="376" spans="1:14" ht="14.25" customHeight="1">
      <c r="A376" s="1"/>
      <c r="K376" s="7"/>
      <c r="N376" s="5"/>
    </row>
    <row r="377" spans="1:14" ht="14.25" customHeight="1">
      <c r="A377" s="1"/>
      <c r="K377" s="7"/>
      <c r="N377" s="5"/>
    </row>
    <row r="378" spans="1:14" ht="14.25" customHeight="1">
      <c r="A378" s="1"/>
      <c r="K378" s="7"/>
      <c r="N378" s="5"/>
    </row>
    <row r="379" spans="1:14" ht="14.25" customHeight="1">
      <c r="A379" s="1"/>
      <c r="K379" s="7"/>
      <c r="N379" s="5"/>
    </row>
    <row r="380" spans="1:14" ht="14.25" customHeight="1">
      <c r="A380" s="1"/>
      <c r="K380" s="7"/>
      <c r="N380" s="5"/>
    </row>
    <row r="381" spans="1:14" ht="14.25" customHeight="1">
      <c r="A381" s="1"/>
      <c r="K381" s="7"/>
      <c r="N381" s="5"/>
    </row>
    <row r="382" spans="1:14" ht="14.25" customHeight="1">
      <c r="A382" s="1"/>
      <c r="K382" s="7"/>
      <c r="N382" s="5"/>
    </row>
    <row r="383" spans="1:14" ht="14.25" customHeight="1">
      <c r="A383" s="1"/>
      <c r="K383" s="7"/>
      <c r="N383" s="5"/>
    </row>
    <row r="384" spans="1:14" ht="14.25" customHeight="1">
      <c r="A384" s="1"/>
      <c r="K384" s="7"/>
      <c r="N384" s="5"/>
    </row>
    <row r="385" spans="1:14" ht="14.25" customHeight="1">
      <c r="A385" s="1"/>
      <c r="K385" s="7"/>
      <c r="N385" s="5"/>
    </row>
    <row r="386" spans="1:14" ht="14.25" customHeight="1">
      <c r="A386" s="1"/>
      <c r="K386" s="7"/>
      <c r="N386" s="5"/>
    </row>
    <row r="387" spans="1:14" ht="14.25" customHeight="1">
      <c r="A387" s="1"/>
      <c r="K387" s="7"/>
      <c r="N387" s="5"/>
    </row>
    <row r="388" spans="1:14" ht="14.25" customHeight="1">
      <c r="A388" s="1"/>
      <c r="K388" s="7"/>
      <c r="N388" s="5"/>
    </row>
    <row r="389" spans="1:14" ht="14.25" customHeight="1">
      <c r="A389" s="1"/>
      <c r="K389" s="7"/>
      <c r="N389" s="5"/>
    </row>
    <row r="390" spans="1:14" ht="14.25" customHeight="1">
      <c r="A390" s="1"/>
      <c r="K390" s="7"/>
      <c r="N390" s="5"/>
    </row>
    <row r="391" spans="1:14" ht="14.25" customHeight="1">
      <c r="A391" s="1"/>
      <c r="K391" s="7"/>
      <c r="N391" s="5"/>
    </row>
    <row r="392" spans="1:14" ht="14.25" customHeight="1">
      <c r="A392" s="1"/>
      <c r="K392" s="7"/>
      <c r="N392" s="5"/>
    </row>
    <row r="393" spans="1:14" ht="14.25" customHeight="1">
      <c r="A393" s="1"/>
      <c r="K393" s="7"/>
      <c r="N393" s="5"/>
    </row>
    <row r="394" spans="1:14" ht="14.25" customHeight="1">
      <c r="A394" s="1"/>
      <c r="K394" s="7"/>
      <c r="N394" s="5"/>
    </row>
    <row r="395" spans="1:14" ht="14.25" customHeight="1">
      <c r="A395" s="1"/>
      <c r="K395" s="7"/>
      <c r="N395" s="5"/>
    </row>
    <row r="396" spans="1:14" ht="14.25" customHeight="1">
      <c r="A396" s="1"/>
      <c r="K396" s="7"/>
      <c r="N396" s="5"/>
    </row>
    <row r="397" spans="1:14" ht="14.25" customHeight="1">
      <c r="A397" s="1"/>
      <c r="K397" s="7"/>
      <c r="N397" s="5"/>
    </row>
    <row r="398" spans="1:14" ht="14.25" customHeight="1">
      <c r="A398" s="1"/>
      <c r="K398" s="7"/>
      <c r="N398" s="5"/>
    </row>
    <row r="399" spans="1:14" ht="14.25" customHeight="1">
      <c r="A399" s="1"/>
      <c r="K399" s="7"/>
      <c r="N399" s="5"/>
    </row>
    <row r="400" spans="1:14" ht="14.25" customHeight="1">
      <c r="A400" s="1"/>
      <c r="K400" s="7"/>
      <c r="N400" s="5"/>
    </row>
    <row r="401" spans="1:14" ht="14.25" customHeight="1">
      <c r="A401" s="1"/>
      <c r="K401" s="7"/>
      <c r="N401" s="5"/>
    </row>
    <row r="402" spans="1:14" ht="14.25" customHeight="1">
      <c r="A402" s="1"/>
      <c r="K402" s="7"/>
      <c r="N402" s="5"/>
    </row>
    <row r="403" spans="1:14" ht="14.25" customHeight="1">
      <c r="A403" s="1"/>
      <c r="K403" s="7"/>
      <c r="N403" s="5"/>
    </row>
    <row r="404" spans="1:14" ht="14.25" customHeight="1">
      <c r="A404" s="1"/>
      <c r="K404" s="7"/>
      <c r="N404" s="5"/>
    </row>
    <row r="405" spans="1:14" ht="14.25" customHeight="1">
      <c r="A405" s="1"/>
      <c r="K405" s="7"/>
      <c r="N405" s="5"/>
    </row>
    <row r="406" spans="1:14" ht="14.25" customHeight="1">
      <c r="A406" s="1"/>
      <c r="K406" s="7"/>
      <c r="N406" s="5"/>
    </row>
    <row r="407" spans="1:14" ht="14.25" customHeight="1">
      <c r="A407" s="1"/>
      <c r="K407" s="7"/>
      <c r="N407" s="5"/>
    </row>
    <row r="408" spans="1:14" ht="14.25" customHeight="1">
      <c r="A408" s="1"/>
      <c r="K408" s="7"/>
      <c r="N408" s="5"/>
    </row>
    <row r="409" spans="1:14" ht="14.25" customHeight="1">
      <c r="A409" s="1"/>
      <c r="K409" s="7"/>
      <c r="N409" s="5"/>
    </row>
    <row r="410" spans="1:14" ht="14.25" customHeight="1">
      <c r="A410" s="1"/>
      <c r="K410" s="7"/>
      <c r="N410" s="5"/>
    </row>
    <row r="411" spans="1:14" ht="14.25" customHeight="1">
      <c r="A411" s="1"/>
      <c r="K411" s="7"/>
      <c r="N411" s="5"/>
    </row>
    <row r="412" spans="1:14" ht="14.25" customHeight="1">
      <c r="A412" s="1"/>
      <c r="K412" s="7"/>
      <c r="N412" s="5"/>
    </row>
    <row r="413" spans="1:14" ht="14.25" customHeight="1">
      <c r="A413" s="1"/>
      <c r="K413" s="7"/>
      <c r="N413" s="5"/>
    </row>
    <row r="414" spans="1:14" ht="14.25" customHeight="1">
      <c r="A414" s="1"/>
      <c r="K414" s="7"/>
      <c r="N414" s="5"/>
    </row>
    <row r="415" spans="1:14" ht="14.25" customHeight="1">
      <c r="A415" s="1"/>
      <c r="K415" s="7"/>
      <c r="N415" s="5"/>
    </row>
    <row r="416" spans="1:14" ht="14.25" customHeight="1">
      <c r="A416" s="1"/>
      <c r="K416" s="7"/>
      <c r="N416" s="5"/>
    </row>
    <row r="417" spans="1:14" ht="14.25" customHeight="1">
      <c r="A417" s="1"/>
      <c r="K417" s="7"/>
      <c r="N417" s="5"/>
    </row>
    <row r="418" spans="1:14" ht="14.25" customHeight="1">
      <c r="A418" s="1"/>
      <c r="K418" s="7"/>
      <c r="N418" s="5"/>
    </row>
    <row r="419" spans="1:14" ht="14.25" customHeight="1">
      <c r="A419" s="1"/>
      <c r="K419" s="7"/>
      <c r="N419" s="5"/>
    </row>
    <row r="420" spans="1:14" ht="14.25" customHeight="1">
      <c r="A420" s="1"/>
      <c r="K420" s="7"/>
      <c r="N420" s="5"/>
    </row>
    <row r="421" spans="1:14" ht="14.25" customHeight="1">
      <c r="A421" s="1"/>
      <c r="K421" s="7"/>
      <c r="N421" s="5"/>
    </row>
    <row r="422" spans="1:14" ht="14.25" customHeight="1">
      <c r="A422" s="1"/>
      <c r="K422" s="7"/>
      <c r="N422" s="5"/>
    </row>
    <row r="423" spans="1:14" ht="14.25" customHeight="1">
      <c r="A423" s="1"/>
      <c r="K423" s="7"/>
      <c r="N423" s="5"/>
    </row>
    <row r="424" spans="1:14" ht="14.25" customHeight="1">
      <c r="A424" s="1"/>
      <c r="K424" s="7"/>
      <c r="N424" s="5"/>
    </row>
    <row r="425" spans="1:14" ht="14.25" customHeight="1">
      <c r="A425" s="1"/>
      <c r="K425" s="7"/>
      <c r="N425" s="5"/>
    </row>
    <row r="426" spans="1:14" ht="14.25" customHeight="1">
      <c r="A426" s="1"/>
      <c r="K426" s="7"/>
      <c r="N426" s="5"/>
    </row>
    <row r="427" spans="1:14" ht="14.25" customHeight="1">
      <c r="A427" s="1"/>
      <c r="K427" s="7"/>
      <c r="N427" s="5"/>
    </row>
    <row r="428" spans="1:14" ht="14.25" customHeight="1">
      <c r="A428" s="1"/>
      <c r="K428" s="7"/>
      <c r="N428" s="5"/>
    </row>
    <row r="429" spans="1:14" ht="14.25" customHeight="1">
      <c r="A429" s="1"/>
      <c r="K429" s="7"/>
      <c r="N429" s="5"/>
    </row>
    <row r="430" spans="1:14" ht="14.25" customHeight="1">
      <c r="A430" s="1"/>
      <c r="K430" s="7"/>
      <c r="N430" s="5"/>
    </row>
    <row r="431" spans="1:14" ht="14.25" customHeight="1">
      <c r="A431" s="1"/>
      <c r="K431" s="7"/>
      <c r="N431" s="5"/>
    </row>
    <row r="432" spans="1:14" ht="14.25" customHeight="1">
      <c r="A432" s="1"/>
      <c r="K432" s="7"/>
      <c r="N432" s="5"/>
    </row>
    <row r="433" spans="1:14" ht="14.25" customHeight="1">
      <c r="A433" s="1"/>
      <c r="K433" s="7"/>
      <c r="N433" s="5"/>
    </row>
    <row r="434" spans="1:14" ht="14.25" customHeight="1">
      <c r="A434" s="1"/>
      <c r="K434" s="7"/>
      <c r="N434" s="5"/>
    </row>
    <row r="435" spans="1:14" ht="14.25" customHeight="1">
      <c r="A435" s="1"/>
      <c r="K435" s="7"/>
      <c r="N435" s="5"/>
    </row>
    <row r="436" spans="1:14" ht="14.25" customHeight="1">
      <c r="A436" s="1"/>
      <c r="K436" s="7"/>
      <c r="N436" s="5"/>
    </row>
    <row r="437" spans="1:14" ht="14.25" customHeight="1">
      <c r="A437" s="1"/>
      <c r="K437" s="7"/>
      <c r="N437" s="5"/>
    </row>
    <row r="438" spans="1:14" ht="14.25" customHeight="1">
      <c r="A438" s="1"/>
      <c r="K438" s="7"/>
      <c r="N438" s="5"/>
    </row>
    <row r="439" spans="1:14" ht="14.25" customHeight="1">
      <c r="A439" s="1"/>
      <c r="K439" s="7"/>
      <c r="N439" s="5"/>
    </row>
    <row r="440" spans="1:14" ht="14.25" customHeight="1">
      <c r="A440" s="1"/>
      <c r="K440" s="7"/>
      <c r="N440" s="5"/>
    </row>
    <row r="441" spans="1:14" ht="14.25" customHeight="1">
      <c r="A441" s="1"/>
      <c r="K441" s="7"/>
      <c r="N441" s="5"/>
    </row>
    <row r="442" spans="1:14" ht="14.25" customHeight="1">
      <c r="A442" s="1"/>
      <c r="K442" s="7"/>
      <c r="N442" s="5"/>
    </row>
    <row r="443" spans="1:14" ht="14.25" customHeight="1">
      <c r="A443" s="1"/>
      <c r="K443" s="7"/>
      <c r="N443" s="5"/>
    </row>
    <row r="444" spans="1:14" ht="14.25" customHeight="1">
      <c r="A444" s="1"/>
      <c r="K444" s="7"/>
      <c r="N444" s="5"/>
    </row>
    <row r="445" spans="1:14" ht="14.25" customHeight="1">
      <c r="A445" s="1"/>
      <c r="K445" s="7"/>
      <c r="N445" s="5"/>
    </row>
    <row r="446" spans="1:14" ht="14.25" customHeight="1">
      <c r="A446" s="1"/>
      <c r="K446" s="7"/>
      <c r="N446" s="5"/>
    </row>
    <row r="447" spans="1:14" ht="14.25" customHeight="1">
      <c r="A447" s="1"/>
      <c r="K447" s="7"/>
      <c r="N447" s="5"/>
    </row>
    <row r="448" spans="1:14" ht="14.25" customHeight="1">
      <c r="A448" s="1"/>
      <c r="K448" s="7"/>
      <c r="N448" s="5"/>
    </row>
    <row r="449" spans="1:14" ht="14.25" customHeight="1">
      <c r="A449" s="1"/>
      <c r="K449" s="7"/>
      <c r="N449" s="5"/>
    </row>
    <row r="450" spans="1:14" ht="14.25" customHeight="1">
      <c r="A450" s="1"/>
      <c r="K450" s="7"/>
      <c r="N450" s="5"/>
    </row>
    <row r="451" spans="1:14" ht="14.25" customHeight="1">
      <c r="A451" s="1"/>
      <c r="K451" s="7"/>
      <c r="N451" s="5"/>
    </row>
    <row r="452" spans="1:14" ht="14.25" customHeight="1">
      <c r="A452" s="1"/>
      <c r="K452" s="7"/>
      <c r="N452" s="5"/>
    </row>
    <row r="453" spans="1:14" ht="14.25" customHeight="1">
      <c r="A453" s="1"/>
      <c r="K453" s="7"/>
      <c r="N453" s="5"/>
    </row>
    <row r="454" spans="1:14" ht="14.25" customHeight="1">
      <c r="A454" s="1"/>
      <c r="K454" s="7"/>
      <c r="N454" s="5"/>
    </row>
    <row r="455" spans="1:14" ht="14.25" customHeight="1">
      <c r="A455" s="1"/>
      <c r="K455" s="7"/>
      <c r="N455" s="5"/>
    </row>
    <row r="456" spans="1:14" ht="14.25" customHeight="1">
      <c r="A456" s="1"/>
      <c r="K456" s="7"/>
      <c r="N456" s="5"/>
    </row>
    <row r="457" spans="1:14" ht="14.25" customHeight="1">
      <c r="A457" s="1"/>
      <c r="K457" s="7"/>
      <c r="N457" s="5"/>
    </row>
    <row r="458" spans="1:14" ht="14.25" customHeight="1">
      <c r="A458" s="1"/>
      <c r="K458" s="7"/>
      <c r="N458" s="5"/>
    </row>
    <row r="459" spans="1:14" ht="14.25" customHeight="1">
      <c r="A459" s="1"/>
      <c r="K459" s="7"/>
      <c r="N459" s="5"/>
    </row>
    <row r="460" spans="1:14" ht="14.25" customHeight="1">
      <c r="A460" s="1"/>
      <c r="K460" s="7"/>
      <c r="N460" s="5"/>
    </row>
    <row r="461" spans="1:14" ht="14.25" customHeight="1">
      <c r="A461" s="1"/>
      <c r="K461" s="7"/>
      <c r="N461" s="5"/>
    </row>
    <row r="462" spans="1:14" ht="14.25" customHeight="1">
      <c r="A462" s="1"/>
      <c r="K462" s="7"/>
      <c r="N462" s="5"/>
    </row>
    <row r="463" spans="1:14" ht="14.25" customHeight="1">
      <c r="A463" s="1"/>
      <c r="K463" s="7"/>
      <c r="N463" s="5"/>
    </row>
    <row r="464" spans="1:14" ht="14.25" customHeight="1">
      <c r="A464" s="1"/>
      <c r="K464" s="7"/>
      <c r="N464" s="5"/>
    </row>
    <row r="465" spans="1:14" ht="14.25" customHeight="1">
      <c r="A465" s="1"/>
      <c r="K465" s="7"/>
      <c r="N465" s="5"/>
    </row>
    <row r="466" spans="1:14" ht="14.25" customHeight="1">
      <c r="A466" s="1"/>
      <c r="K466" s="7"/>
      <c r="N466" s="5"/>
    </row>
    <row r="467" spans="1:14" ht="14.25" customHeight="1">
      <c r="A467" s="1"/>
      <c r="K467" s="7"/>
      <c r="N467" s="5"/>
    </row>
    <row r="468" spans="1:14" ht="14.25" customHeight="1">
      <c r="A468" s="1"/>
      <c r="K468" s="7"/>
      <c r="N468" s="5"/>
    </row>
    <row r="469" spans="1:14" ht="14.25" customHeight="1">
      <c r="A469" s="1"/>
      <c r="K469" s="7"/>
      <c r="N469" s="5"/>
    </row>
    <row r="470" spans="1:14" ht="14.25" customHeight="1">
      <c r="A470" s="1"/>
      <c r="K470" s="7"/>
      <c r="N470" s="5"/>
    </row>
    <row r="471" spans="1:14" ht="14.25" customHeight="1">
      <c r="A471" s="1"/>
      <c r="K471" s="7"/>
      <c r="N471" s="5"/>
    </row>
    <row r="472" spans="1:14" ht="14.25" customHeight="1">
      <c r="A472" s="1"/>
      <c r="K472" s="7"/>
      <c r="N472" s="5"/>
    </row>
    <row r="473" spans="1:14" ht="14.25" customHeight="1">
      <c r="A473" s="1"/>
      <c r="K473" s="7"/>
      <c r="N473" s="5"/>
    </row>
    <row r="474" spans="1:14" ht="14.25" customHeight="1">
      <c r="A474" s="1"/>
      <c r="K474" s="7"/>
      <c r="N474" s="5"/>
    </row>
    <row r="475" spans="1:14" ht="14.25" customHeight="1">
      <c r="A475" s="1"/>
      <c r="K475" s="7"/>
      <c r="N475" s="5"/>
    </row>
    <row r="476" spans="1:14" ht="14.25" customHeight="1">
      <c r="A476" s="1"/>
      <c r="K476" s="7"/>
      <c r="N476" s="5"/>
    </row>
    <row r="477" spans="1:14" ht="14.25" customHeight="1">
      <c r="A477" s="1"/>
      <c r="K477" s="7"/>
      <c r="N477" s="5"/>
    </row>
    <row r="478" spans="1:14" ht="14.25" customHeight="1">
      <c r="A478" s="1"/>
      <c r="K478" s="7"/>
      <c r="N478" s="5"/>
    </row>
    <row r="479" spans="1:14" ht="14.25" customHeight="1">
      <c r="A479" s="1"/>
      <c r="K479" s="7"/>
      <c r="N479" s="5"/>
    </row>
    <row r="480" spans="1:14" ht="14.25" customHeight="1">
      <c r="A480" s="1"/>
      <c r="K480" s="7"/>
      <c r="N480" s="5"/>
    </row>
    <row r="481" spans="1:14" ht="14.25" customHeight="1">
      <c r="A481" s="1"/>
      <c r="K481" s="7"/>
      <c r="N481" s="5"/>
    </row>
    <row r="482" spans="1:14" ht="14.25" customHeight="1">
      <c r="A482" s="1"/>
      <c r="K482" s="7"/>
      <c r="N482" s="5"/>
    </row>
    <row r="483" spans="1:14" ht="14.25" customHeight="1">
      <c r="A483" s="1"/>
      <c r="K483" s="7"/>
      <c r="N483" s="5"/>
    </row>
    <row r="484" spans="1:14" ht="14.25" customHeight="1">
      <c r="A484" s="1"/>
      <c r="K484" s="7"/>
      <c r="N484" s="5"/>
    </row>
    <row r="485" spans="1:14" ht="14.25" customHeight="1">
      <c r="A485" s="1"/>
      <c r="K485" s="7"/>
      <c r="N485" s="5"/>
    </row>
    <row r="486" spans="1:14" ht="14.25" customHeight="1">
      <c r="A486" s="1"/>
      <c r="K486" s="7"/>
      <c r="N486" s="5"/>
    </row>
    <row r="487" spans="1:14" ht="14.25" customHeight="1">
      <c r="A487" s="1"/>
      <c r="K487" s="7"/>
      <c r="N487" s="5"/>
    </row>
    <row r="488" spans="1:14" ht="14.25" customHeight="1">
      <c r="A488" s="1"/>
      <c r="K488" s="7"/>
      <c r="N488" s="5"/>
    </row>
    <row r="489" spans="1:14" ht="14.25" customHeight="1">
      <c r="A489" s="1"/>
      <c r="K489" s="7"/>
      <c r="N489" s="5"/>
    </row>
    <row r="490" spans="1:14" ht="14.25" customHeight="1">
      <c r="A490" s="1"/>
      <c r="K490" s="7"/>
      <c r="N490" s="5"/>
    </row>
    <row r="491" spans="1:14" ht="14.25" customHeight="1">
      <c r="A491" s="1"/>
      <c r="K491" s="7"/>
      <c r="N491" s="5"/>
    </row>
    <row r="492" spans="1:14" ht="14.25" customHeight="1">
      <c r="A492" s="1"/>
      <c r="K492" s="7"/>
      <c r="N492" s="5"/>
    </row>
    <row r="493" spans="1:14" ht="14.25" customHeight="1">
      <c r="A493" s="1"/>
      <c r="K493" s="7"/>
      <c r="N493" s="5"/>
    </row>
    <row r="494" spans="1:14" ht="14.25" customHeight="1">
      <c r="A494" s="1"/>
      <c r="K494" s="7"/>
      <c r="N494" s="5"/>
    </row>
    <row r="495" spans="1:14" ht="14.25" customHeight="1">
      <c r="A495" s="1"/>
      <c r="K495" s="7"/>
      <c r="N495" s="5"/>
    </row>
    <row r="496" spans="1:14" ht="14.25" customHeight="1">
      <c r="A496" s="1"/>
      <c r="K496" s="7"/>
      <c r="N496" s="5"/>
    </row>
    <row r="497" spans="1:14" ht="14.25" customHeight="1">
      <c r="A497" s="1"/>
      <c r="K497" s="7"/>
      <c r="N497" s="5"/>
    </row>
    <row r="498" spans="1:14" ht="14.25" customHeight="1">
      <c r="A498" s="1"/>
      <c r="K498" s="7"/>
      <c r="N498" s="5"/>
    </row>
    <row r="499" spans="1:14" ht="14.25" customHeight="1">
      <c r="A499" s="1"/>
      <c r="K499" s="7"/>
      <c r="N499" s="5"/>
    </row>
    <row r="500" spans="1:14" ht="14.25" customHeight="1">
      <c r="A500" s="1"/>
      <c r="K500" s="7"/>
      <c r="N500" s="5"/>
    </row>
    <row r="501" spans="1:14" ht="14.25" customHeight="1">
      <c r="A501" s="1"/>
      <c r="K501" s="7"/>
      <c r="N501" s="5"/>
    </row>
    <row r="502" spans="1:14" ht="14.25" customHeight="1">
      <c r="A502" s="1"/>
      <c r="K502" s="7"/>
      <c r="N502" s="5"/>
    </row>
    <row r="503" spans="1:14" ht="14.25" customHeight="1">
      <c r="A503" s="1"/>
      <c r="K503" s="7"/>
      <c r="N503" s="5"/>
    </row>
    <row r="504" spans="1:14" ht="14.25" customHeight="1">
      <c r="A504" s="1"/>
      <c r="K504" s="7"/>
      <c r="N504" s="5"/>
    </row>
    <row r="505" spans="1:14" ht="14.25" customHeight="1">
      <c r="A505" s="1"/>
      <c r="K505" s="7"/>
      <c r="N505" s="5"/>
    </row>
    <row r="506" spans="1:14" ht="14.25" customHeight="1">
      <c r="A506" s="1"/>
      <c r="K506" s="7"/>
      <c r="N506" s="5"/>
    </row>
    <row r="507" spans="1:14" ht="14.25" customHeight="1">
      <c r="A507" s="1"/>
      <c r="K507" s="7"/>
      <c r="N507" s="5"/>
    </row>
    <row r="508" spans="1:14" ht="14.25" customHeight="1">
      <c r="A508" s="1"/>
      <c r="K508" s="7"/>
      <c r="N508" s="5"/>
    </row>
    <row r="509" spans="1:14" ht="14.25" customHeight="1">
      <c r="A509" s="1"/>
      <c r="K509" s="7"/>
      <c r="N509" s="5"/>
    </row>
    <row r="510" spans="1:14" ht="14.25" customHeight="1">
      <c r="A510" s="1"/>
      <c r="K510" s="7"/>
      <c r="N510" s="5"/>
    </row>
    <row r="511" spans="1:14" ht="14.25" customHeight="1">
      <c r="A511" s="1"/>
      <c r="K511" s="7"/>
      <c r="N511" s="5"/>
    </row>
    <row r="512" spans="1:14" ht="14.25" customHeight="1">
      <c r="A512" s="1"/>
      <c r="K512" s="7"/>
      <c r="N512" s="5"/>
    </row>
    <row r="513" spans="1:14" ht="14.25" customHeight="1">
      <c r="A513" s="1"/>
      <c r="K513" s="7"/>
      <c r="N513" s="5"/>
    </row>
    <row r="514" spans="1:14" ht="14.25" customHeight="1">
      <c r="A514" s="1"/>
      <c r="K514" s="7"/>
      <c r="N514" s="5"/>
    </row>
    <row r="515" spans="1:14" ht="14.25" customHeight="1">
      <c r="A515" s="1"/>
      <c r="K515" s="7"/>
      <c r="N515" s="5"/>
    </row>
    <row r="516" spans="1:14" ht="14.25" customHeight="1">
      <c r="A516" s="1"/>
      <c r="K516" s="7"/>
      <c r="N516" s="5"/>
    </row>
    <row r="517" spans="1:14" ht="14.25" customHeight="1">
      <c r="A517" s="1"/>
      <c r="K517" s="7"/>
      <c r="N517" s="5"/>
    </row>
    <row r="518" spans="1:14" ht="14.25" customHeight="1">
      <c r="A518" s="1"/>
      <c r="K518" s="7"/>
      <c r="N518" s="5"/>
    </row>
    <row r="519" spans="1:14" ht="14.25" customHeight="1">
      <c r="A519" s="1"/>
      <c r="K519" s="7"/>
      <c r="N519" s="5"/>
    </row>
    <row r="520" spans="1:14" ht="14.25" customHeight="1">
      <c r="A520" s="1"/>
      <c r="K520" s="7"/>
      <c r="N520" s="5"/>
    </row>
    <row r="521" spans="1:14" ht="14.25" customHeight="1">
      <c r="A521" s="1"/>
      <c r="K521" s="7"/>
      <c r="N521" s="5"/>
    </row>
    <row r="522" spans="1:14" ht="14.25" customHeight="1">
      <c r="A522" s="1"/>
      <c r="K522" s="7"/>
      <c r="N522" s="5"/>
    </row>
    <row r="523" spans="1:14" ht="14.25" customHeight="1">
      <c r="A523" s="1"/>
      <c r="K523" s="7"/>
      <c r="N523" s="5"/>
    </row>
    <row r="524" spans="1:14" ht="14.25" customHeight="1">
      <c r="A524" s="1"/>
      <c r="K524" s="7"/>
      <c r="N524" s="5"/>
    </row>
    <row r="525" spans="1:14" ht="14.25" customHeight="1">
      <c r="A525" s="1"/>
      <c r="K525" s="7"/>
      <c r="N525" s="5"/>
    </row>
    <row r="526" spans="1:14" ht="14.25" customHeight="1">
      <c r="A526" s="1"/>
      <c r="K526" s="7"/>
      <c r="N526" s="5"/>
    </row>
    <row r="527" spans="1:14" ht="14.25" customHeight="1">
      <c r="A527" s="1"/>
      <c r="K527" s="7"/>
      <c r="N527" s="5"/>
    </row>
    <row r="528" spans="1:14" ht="14.25" customHeight="1">
      <c r="A528" s="1"/>
      <c r="K528" s="7"/>
      <c r="N528" s="5"/>
    </row>
    <row r="529" spans="1:14" ht="14.25" customHeight="1">
      <c r="A529" s="1"/>
      <c r="K529" s="7"/>
      <c r="N529" s="5"/>
    </row>
    <row r="530" spans="1:14" ht="14.25" customHeight="1">
      <c r="A530" s="1"/>
      <c r="K530" s="7"/>
      <c r="N530" s="5"/>
    </row>
    <row r="531" spans="1:14" ht="14.25" customHeight="1">
      <c r="A531" s="1"/>
      <c r="K531" s="7"/>
      <c r="N531" s="5"/>
    </row>
    <row r="532" spans="1:14" ht="14.25" customHeight="1">
      <c r="A532" s="1"/>
      <c r="K532" s="7"/>
      <c r="N532" s="5"/>
    </row>
    <row r="533" spans="1:14" ht="14.25" customHeight="1">
      <c r="A533" s="1"/>
      <c r="K533" s="7"/>
      <c r="N533" s="5"/>
    </row>
    <row r="534" spans="1:14" ht="14.25" customHeight="1">
      <c r="A534" s="1"/>
      <c r="K534" s="7"/>
      <c r="N534" s="5"/>
    </row>
    <row r="535" spans="1:14" ht="14.25" customHeight="1">
      <c r="A535" s="1"/>
      <c r="K535" s="7"/>
      <c r="N535" s="5"/>
    </row>
    <row r="536" spans="1:14" ht="14.25" customHeight="1">
      <c r="A536" s="1"/>
      <c r="K536" s="7"/>
      <c r="N536" s="5"/>
    </row>
    <row r="537" spans="1:14" ht="14.25" customHeight="1">
      <c r="A537" s="1"/>
      <c r="K537" s="7"/>
      <c r="N537" s="5"/>
    </row>
    <row r="538" spans="1:14" ht="14.25" customHeight="1">
      <c r="A538" s="1"/>
      <c r="K538" s="7"/>
      <c r="N538" s="5"/>
    </row>
    <row r="539" spans="1:14" ht="14.25" customHeight="1">
      <c r="A539" s="1"/>
      <c r="K539" s="7"/>
      <c r="N539" s="5"/>
    </row>
    <row r="540" spans="1:14" ht="14.25" customHeight="1">
      <c r="A540" s="1"/>
      <c r="K540" s="7"/>
      <c r="N540" s="5"/>
    </row>
    <row r="541" spans="1:14" ht="14.25" customHeight="1">
      <c r="A541" s="1"/>
      <c r="K541" s="7"/>
      <c r="N541" s="5"/>
    </row>
    <row r="542" spans="1:14" ht="14.25" customHeight="1">
      <c r="A542" s="1"/>
      <c r="K542" s="7"/>
      <c r="N542" s="5"/>
    </row>
    <row r="543" spans="1:14" ht="14.25" customHeight="1">
      <c r="A543" s="1"/>
      <c r="K543" s="7"/>
      <c r="N543" s="5"/>
    </row>
    <row r="544" spans="1:14" ht="14.25" customHeight="1">
      <c r="A544" s="1"/>
      <c r="K544" s="7"/>
      <c r="N544" s="5"/>
    </row>
    <row r="545" spans="1:14" ht="14.25" customHeight="1">
      <c r="A545" s="1"/>
      <c r="K545" s="7"/>
      <c r="N545" s="5"/>
    </row>
    <row r="546" spans="1:14" ht="14.25" customHeight="1">
      <c r="A546" s="1"/>
      <c r="K546" s="7"/>
      <c r="N546" s="5"/>
    </row>
    <row r="547" spans="1:14" ht="14.25" customHeight="1">
      <c r="A547" s="1"/>
      <c r="K547" s="7"/>
      <c r="N547" s="5"/>
    </row>
    <row r="548" spans="1:14" ht="14.25" customHeight="1">
      <c r="A548" s="1"/>
      <c r="K548" s="7"/>
      <c r="N548" s="5"/>
    </row>
    <row r="549" spans="1:14" ht="14.25" customHeight="1">
      <c r="A549" s="1"/>
      <c r="K549" s="7"/>
      <c r="N549" s="5"/>
    </row>
    <row r="550" spans="1:14" ht="14.25" customHeight="1">
      <c r="A550" s="1"/>
      <c r="K550" s="7"/>
      <c r="N550" s="5"/>
    </row>
    <row r="551" spans="1:14" ht="14.25" customHeight="1">
      <c r="A551" s="1"/>
      <c r="K551" s="7"/>
      <c r="N551" s="5"/>
    </row>
    <row r="552" spans="1:14" ht="14.25" customHeight="1">
      <c r="A552" s="1"/>
      <c r="K552" s="7"/>
      <c r="N552" s="5"/>
    </row>
    <row r="553" spans="1:14" ht="14.25" customHeight="1">
      <c r="A553" s="1"/>
      <c r="K553" s="7"/>
      <c r="N553" s="5"/>
    </row>
    <row r="554" spans="1:14" ht="14.25" customHeight="1">
      <c r="A554" s="1"/>
      <c r="K554" s="7"/>
      <c r="N554" s="5"/>
    </row>
    <row r="555" spans="1:14" ht="14.25" customHeight="1">
      <c r="A555" s="1"/>
      <c r="K555" s="7"/>
      <c r="N555" s="5"/>
    </row>
    <row r="556" spans="1:14" ht="14.25" customHeight="1">
      <c r="A556" s="1"/>
      <c r="K556" s="7"/>
      <c r="N556" s="5"/>
    </row>
    <row r="557" spans="1:14" ht="14.25" customHeight="1">
      <c r="A557" s="1"/>
      <c r="K557" s="7"/>
      <c r="N557" s="5"/>
    </row>
    <row r="558" spans="1:14" ht="14.25" customHeight="1">
      <c r="A558" s="1"/>
      <c r="K558" s="7"/>
      <c r="N558" s="5"/>
    </row>
    <row r="559" spans="1:14" ht="14.25" customHeight="1">
      <c r="A559" s="1"/>
      <c r="K559" s="7"/>
      <c r="N559" s="5"/>
    </row>
    <row r="560" spans="1:14" ht="14.25" customHeight="1">
      <c r="A560" s="1"/>
      <c r="K560" s="7"/>
      <c r="N560" s="5"/>
    </row>
    <row r="561" spans="1:14" ht="14.25" customHeight="1">
      <c r="A561" s="1"/>
      <c r="K561" s="7"/>
      <c r="N561" s="5"/>
    </row>
    <row r="562" spans="1:14" ht="14.25" customHeight="1">
      <c r="A562" s="1"/>
      <c r="K562" s="7"/>
      <c r="N562" s="5"/>
    </row>
    <row r="563" spans="1:14" ht="14.25" customHeight="1">
      <c r="A563" s="1"/>
      <c r="K563" s="7"/>
      <c r="N563" s="5"/>
    </row>
    <row r="564" spans="1:14" ht="14.25" customHeight="1">
      <c r="A564" s="1"/>
      <c r="K564" s="7"/>
      <c r="N564" s="5"/>
    </row>
    <row r="565" spans="1:14" ht="14.25" customHeight="1">
      <c r="A565" s="1"/>
      <c r="K565" s="7"/>
      <c r="N565" s="5"/>
    </row>
    <row r="566" spans="1:14" ht="14.25" customHeight="1">
      <c r="A566" s="1"/>
      <c r="K566" s="7"/>
      <c r="N566" s="5"/>
    </row>
    <row r="567" spans="1:14" ht="14.25" customHeight="1">
      <c r="A567" s="1"/>
      <c r="K567" s="7"/>
      <c r="N567" s="5"/>
    </row>
    <row r="568" spans="1:14" ht="14.25" customHeight="1">
      <c r="A568" s="1"/>
      <c r="K568" s="7"/>
      <c r="N568" s="5"/>
    </row>
    <row r="569" spans="1:14" ht="14.25" customHeight="1">
      <c r="A569" s="1"/>
      <c r="K569" s="7"/>
      <c r="N569" s="5"/>
    </row>
    <row r="570" spans="1:14" ht="14.25" customHeight="1">
      <c r="A570" s="1"/>
      <c r="K570" s="7"/>
      <c r="N570" s="5"/>
    </row>
    <row r="571" spans="1:14" ht="14.25" customHeight="1">
      <c r="A571" s="1"/>
      <c r="K571" s="7"/>
      <c r="N571" s="5"/>
    </row>
    <row r="572" spans="1:14" ht="14.25" customHeight="1">
      <c r="A572" s="1"/>
      <c r="K572" s="7"/>
      <c r="N572" s="5"/>
    </row>
    <row r="573" spans="1:14" ht="14.25" customHeight="1">
      <c r="A573" s="1"/>
      <c r="K573" s="7"/>
      <c r="N573" s="5"/>
    </row>
    <row r="574" spans="1:14" ht="14.25" customHeight="1">
      <c r="A574" s="1"/>
      <c r="K574" s="7"/>
      <c r="N574" s="5"/>
    </row>
    <row r="575" spans="1:14" ht="14.25" customHeight="1">
      <c r="A575" s="1"/>
      <c r="K575" s="7"/>
      <c r="N575" s="5"/>
    </row>
    <row r="576" spans="1:14" ht="14.25" customHeight="1">
      <c r="A576" s="1"/>
      <c r="K576" s="7"/>
      <c r="N576" s="5"/>
    </row>
    <row r="577" spans="1:14" ht="14.25" customHeight="1">
      <c r="A577" s="1"/>
      <c r="K577" s="7"/>
      <c r="N577" s="5"/>
    </row>
    <row r="578" spans="1:14" ht="14.25" customHeight="1">
      <c r="A578" s="1"/>
      <c r="K578" s="7"/>
      <c r="N578" s="5"/>
    </row>
    <row r="579" spans="1:14" ht="14.25" customHeight="1">
      <c r="A579" s="1"/>
      <c r="K579" s="7"/>
      <c r="N579" s="5"/>
    </row>
    <row r="580" spans="1:14" ht="14.25" customHeight="1">
      <c r="A580" s="1"/>
      <c r="K580" s="7"/>
      <c r="N580" s="5"/>
    </row>
    <row r="581" spans="1:14" ht="14.25" customHeight="1">
      <c r="A581" s="1"/>
      <c r="K581" s="7"/>
      <c r="N581" s="5"/>
    </row>
    <row r="582" spans="1:14" ht="14.25" customHeight="1">
      <c r="A582" s="1"/>
      <c r="K582" s="7"/>
      <c r="N582" s="5"/>
    </row>
    <row r="583" spans="1:14" ht="14.25" customHeight="1">
      <c r="A583" s="1"/>
      <c r="K583" s="7"/>
      <c r="N583" s="5"/>
    </row>
    <row r="584" spans="1:14" ht="14.25" customHeight="1">
      <c r="A584" s="1"/>
      <c r="K584" s="7"/>
      <c r="N584" s="5"/>
    </row>
    <row r="585" spans="1:14" ht="14.25" customHeight="1">
      <c r="A585" s="1"/>
      <c r="K585" s="7"/>
      <c r="N585" s="5"/>
    </row>
    <row r="586" spans="1:14" ht="14.25" customHeight="1">
      <c r="A586" s="1"/>
      <c r="K586" s="7"/>
      <c r="N586" s="5"/>
    </row>
    <row r="587" spans="1:14" ht="14.25" customHeight="1">
      <c r="A587" s="1"/>
      <c r="K587" s="7"/>
      <c r="N587" s="5"/>
    </row>
    <row r="588" spans="1:14" ht="14.25" customHeight="1">
      <c r="A588" s="1"/>
      <c r="K588" s="7"/>
      <c r="N588" s="5"/>
    </row>
    <row r="589" spans="1:14" ht="14.25" customHeight="1">
      <c r="A589" s="1"/>
      <c r="K589" s="7"/>
      <c r="N589" s="5"/>
    </row>
    <row r="590" spans="1:14" ht="14.25" customHeight="1">
      <c r="A590" s="1"/>
      <c r="K590" s="7"/>
      <c r="N590" s="5"/>
    </row>
    <row r="591" spans="1:14" ht="14.25" customHeight="1">
      <c r="A591" s="1"/>
      <c r="K591" s="7"/>
      <c r="N591" s="5"/>
    </row>
    <row r="592" spans="1:14" ht="14.25" customHeight="1">
      <c r="A592" s="1"/>
      <c r="K592" s="7"/>
      <c r="N592" s="5"/>
    </row>
    <row r="593" spans="1:14" ht="14.25" customHeight="1">
      <c r="A593" s="1"/>
      <c r="K593" s="7"/>
      <c r="N593" s="5"/>
    </row>
    <row r="594" spans="1:14" ht="14.25" customHeight="1">
      <c r="A594" s="1"/>
      <c r="K594" s="7"/>
      <c r="N594" s="5"/>
    </row>
    <row r="595" spans="1:14" ht="14.25" customHeight="1">
      <c r="A595" s="1"/>
      <c r="K595" s="7"/>
      <c r="N595" s="5"/>
    </row>
    <row r="596" spans="1:14" ht="14.25" customHeight="1">
      <c r="A596" s="1"/>
      <c r="K596" s="7"/>
      <c r="N596" s="5"/>
    </row>
    <row r="597" spans="1:14" ht="14.25" customHeight="1">
      <c r="A597" s="1"/>
      <c r="K597" s="7"/>
      <c r="N597" s="5"/>
    </row>
    <row r="598" spans="1:14" ht="14.25" customHeight="1">
      <c r="A598" s="1"/>
      <c r="K598" s="7"/>
      <c r="N598" s="5"/>
    </row>
    <row r="599" spans="1:14" ht="14.25" customHeight="1">
      <c r="A599" s="1"/>
      <c r="K599" s="7"/>
      <c r="N599" s="5"/>
    </row>
    <row r="600" spans="1:14" ht="14.25" customHeight="1">
      <c r="A600" s="1"/>
      <c r="K600" s="7"/>
      <c r="N600" s="5"/>
    </row>
    <row r="601" spans="1:14" ht="14.25" customHeight="1">
      <c r="A601" s="1"/>
      <c r="K601" s="7"/>
      <c r="N601" s="5"/>
    </row>
    <row r="602" spans="1:14" ht="14.25" customHeight="1">
      <c r="A602" s="1"/>
      <c r="K602" s="7"/>
      <c r="N602" s="5"/>
    </row>
    <row r="603" spans="1:14" ht="14.25" customHeight="1">
      <c r="A603" s="1"/>
      <c r="K603" s="7"/>
      <c r="N603" s="5"/>
    </row>
    <row r="604" spans="1:14" ht="14.25" customHeight="1">
      <c r="A604" s="1"/>
      <c r="K604" s="7"/>
      <c r="N604" s="5"/>
    </row>
    <row r="605" spans="1:14" ht="14.25" customHeight="1">
      <c r="A605" s="1"/>
      <c r="K605" s="7"/>
      <c r="N605" s="5"/>
    </row>
    <row r="606" spans="1:14" ht="14.25" customHeight="1">
      <c r="A606" s="1"/>
      <c r="K606" s="7"/>
      <c r="N606" s="5"/>
    </row>
    <row r="607" spans="1:14" ht="14.25" customHeight="1">
      <c r="A607" s="1"/>
      <c r="K607" s="7"/>
      <c r="N607" s="5"/>
    </row>
    <row r="608" spans="1:14" ht="14.25" customHeight="1">
      <c r="A608" s="1"/>
      <c r="K608" s="7"/>
      <c r="N608" s="5"/>
    </row>
    <row r="609" spans="1:14" ht="14.25" customHeight="1">
      <c r="A609" s="1"/>
      <c r="K609" s="7"/>
      <c r="N609" s="5"/>
    </row>
    <row r="610" spans="1:14" ht="14.25" customHeight="1">
      <c r="A610" s="1"/>
      <c r="K610" s="7"/>
      <c r="N610" s="5"/>
    </row>
    <row r="611" spans="1:14" ht="14.25" customHeight="1">
      <c r="A611" s="1"/>
      <c r="K611" s="7"/>
      <c r="N611" s="5"/>
    </row>
    <row r="612" spans="1:14" ht="14.25" customHeight="1">
      <c r="A612" s="1"/>
      <c r="K612" s="7"/>
      <c r="N612" s="5"/>
    </row>
    <row r="613" spans="1:14" ht="14.25" customHeight="1">
      <c r="A613" s="1"/>
      <c r="K613" s="7"/>
      <c r="N613" s="5"/>
    </row>
    <row r="614" spans="1:14" ht="14.25" customHeight="1">
      <c r="A614" s="1"/>
      <c r="K614" s="7"/>
      <c r="N614" s="5"/>
    </row>
    <row r="615" spans="1:14" ht="14.25" customHeight="1">
      <c r="A615" s="1"/>
      <c r="K615" s="7"/>
      <c r="N615" s="5"/>
    </row>
    <row r="616" spans="1:14" ht="14.25" customHeight="1">
      <c r="A616" s="1"/>
      <c r="K616" s="7"/>
      <c r="N616" s="5"/>
    </row>
    <row r="617" spans="1:14" ht="14.25" customHeight="1">
      <c r="A617" s="1"/>
      <c r="K617" s="7"/>
      <c r="N617" s="5"/>
    </row>
    <row r="618" spans="1:14" ht="14.25" customHeight="1">
      <c r="A618" s="1"/>
      <c r="K618" s="7"/>
      <c r="N618" s="5"/>
    </row>
    <row r="619" spans="1:14" ht="14.25" customHeight="1">
      <c r="A619" s="1"/>
      <c r="K619" s="7"/>
      <c r="N619" s="5"/>
    </row>
    <row r="620" spans="1:14" ht="14.25" customHeight="1">
      <c r="A620" s="1"/>
      <c r="K620" s="7"/>
      <c r="N620" s="5"/>
    </row>
    <row r="621" spans="1:14" ht="14.25" customHeight="1">
      <c r="A621" s="1"/>
      <c r="K621" s="7"/>
      <c r="N621" s="5"/>
    </row>
    <row r="622" spans="1:14" ht="14.25" customHeight="1">
      <c r="A622" s="1"/>
      <c r="K622" s="7"/>
      <c r="N622" s="5"/>
    </row>
    <row r="623" spans="1:14" ht="14.25" customHeight="1">
      <c r="A623" s="1"/>
      <c r="K623" s="7"/>
      <c r="N623" s="5"/>
    </row>
    <row r="624" spans="1:14" ht="14.25" customHeight="1">
      <c r="A624" s="1"/>
      <c r="K624" s="7"/>
      <c r="N624" s="5"/>
    </row>
    <row r="625" spans="1:14" ht="14.25" customHeight="1">
      <c r="A625" s="1"/>
      <c r="K625" s="7"/>
      <c r="N625" s="5"/>
    </row>
    <row r="626" spans="1:14" ht="14.25" customHeight="1">
      <c r="A626" s="1"/>
      <c r="K626" s="7"/>
      <c r="N626" s="5"/>
    </row>
    <row r="627" spans="1:14" ht="14.25" customHeight="1">
      <c r="A627" s="1"/>
      <c r="K627" s="7"/>
      <c r="N627" s="5"/>
    </row>
    <row r="628" spans="1:14" ht="14.25" customHeight="1">
      <c r="A628" s="1"/>
      <c r="K628" s="7"/>
      <c r="N628" s="5"/>
    </row>
    <row r="629" spans="1:14" ht="14.25" customHeight="1">
      <c r="A629" s="1"/>
      <c r="K629" s="7"/>
      <c r="N629" s="5"/>
    </row>
    <row r="630" spans="1:14" ht="14.25" customHeight="1">
      <c r="A630" s="1"/>
      <c r="K630" s="7"/>
      <c r="N630" s="5"/>
    </row>
    <row r="631" spans="1:14" ht="14.25" customHeight="1">
      <c r="A631" s="1"/>
      <c r="K631" s="7"/>
      <c r="N631" s="5"/>
    </row>
    <row r="632" spans="1:14" ht="14.25" customHeight="1">
      <c r="A632" s="1"/>
      <c r="K632" s="7"/>
      <c r="N632" s="5"/>
    </row>
    <row r="633" spans="1:14" ht="14.25" customHeight="1">
      <c r="A633" s="1"/>
      <c r="K633" s="7"/>
      <c r="N633" s="5"/>
    </row>
    <row r="634" spans="1:14" ht="14.25" customHeight="1">
      <c r="A634" s="1"/>
      <c r="K634" s="7"/>
      <c r="N634" s="5"/>
    </row>
    <row r="635" spans="1:14" ht="14.25" customHeight="1">
      <c r="A635" s="1"/>
      <c r="K635" s="7"/>
      <c r="N635" s="5"/>
    </row>
    <row r="636" spans="1:14" ht="14.25" customHeight="1">
      <c r="A636" s="1"/>
      <c r="K636" s="7"/>
      <c r="N636" s="5"/>
    </row>
    <row r="637" spans="1:14" ht="14.25" customHeight="1">
      <c r="A637" s="1"/>
      <c r="K637" s="7"/>
      <c r="N637" s="5"/>
    </row>
    <row r="638" spans="1:14" ht="14.25" customHeight="1">
      <c r="A638" s="1"/>
      <c r="K638" s="7"/>
      <c r="N638" s="5"/>
    </row>
    <row r="639" spans="1:14" ht="14.25" customHeight="1">
      <c r="A639" s="1"/>
      <c r="K639" s="7"/>
      <c r="N639" s="5"/>
    </row>
    <row r="640" spans="1:14" ht="14.25" customHeight="1">
      <c r="A640" s="1"/>
      <c r="K640" s="7"/>
      <c r="N640" s="5"/>
    </row>
    <row r="641" spans="1:14" ht="14.25" customHeight="1">
      <c r="A641" s="1"/>
      <c r="K641" s="7"/>
      <c r="N641" s="5"/>
    </row>
    <row r="642" spans="1:14" ht="14.25" customHeight="1">
      <c r="A642" s="1"/>
      <c r="K642" s="7"/>
      <c r="N642" s="5"/>
    </row>
    <row r="643" spans="1:14" ht="14.25" customHeight="1">
      <c r="A643" s="1"/>
      <c r="K643" s="7"/>
      <c r="N643" s="5"/>
    </row>
    <row r="644" spans="1:14" ht="14.25" customHeight="1">
      <c r="A644" s="1"/>
      <c r="K644" s="7"/>
      <c r="N644" s="5"/>
    </row>
    <row r="645" spans="1:14" ht="14.25" customHeight="1">
      <c r="A645" s="1"/>
      <c r="K645" s="7"/>
      <c r="N645" s="5"/>
    </row>
    <row r="646" spans="1:14" ht="14.25" customHeight="1">
      <c r="A646" s="1"/>
      <c r="K646" s="7"/>
      <c r="N646" s="5"/>
    </row>
    <row r="647" spans="1:14" ht="14.25" customHeight="1">
      <c r="A647" s="1"/>
      <c r="K647" s="7"/>
      <c r="N647" s="5"/>
    </row>
    <row r="648" spans="1:14" ht="14.25" customHeight="1">
      <c r="A648" s="1"/>
      <c r="K648" s="7"/>
      <c r="N648" s="5"/>
    </row>
    <row r="649" spans="1:14" ht="14.25" customHeight="1">
      <c r="A649" s="1"/>
      <c r="K649" s="7"/>
      <c r="N649" s="5"/>
    </row>
    <row r="650" spans="1:14" ht="14.25" customHeight="1">
      <c r="A650" s="1"/>
      <c r="K650" s="7"/>
      <c r="N650" s="5"/>
    </row>
    <row r="651" spans="1:14" ht="14.25" customHeight="1">
      <c r="A651" s="1"/>
      <c r="K651" s="7"/>
      <c r="N651" s="5"/>
    </row>
    <row r="652" spans="1:14" ht="14.25" customHeight="1">
      <c r="A652" s="1"/>
      <c r="K652" s="7"/>
      <c r="N652" s="5"/>
    </row>
    <row r="653" spans="1:14" ht="14.25" customHeight="1">
      <c r="A653" s="1"/>
      <c r="K653" s="7"/>
      <c r="N653" s="5"/>
    </row>
    <row r="654" spans="1:14" ht="14.25" customHeight="1">
      <c r="A654" s="1"/>
      <c r="K654" s="7"/>
      <c r="N654" s="5"/>
    </row>
    <row r="655" spans="1:14" ht="14.25" customHeight="1">
      <c r="A655" s="1"/>
      <c r="K655" s="7"/>
      <c r="N655" s="5"/>
    </row>
    <row r="656" spans="1:14" ht="14.25" customHeight="1">
      <c r="A656" s="1"/>
      <c r="K656" s="7"/>
      <c r="N656" s="5"/>
    </row>
    <row r="657" spans="1:14" ht="14.25" customHeight="1">
      <c r="A657" s="1"/>
      <c r="K657" s="7"/>
      <c r="N657" s="5"/>
    </row>
    <row r="658" spans="1:14" ht="14.25" customHeight="1">
      <c r="A658" s="1"/>
      <c r="K658" s="7"/>
      <c r="N658" s="5"/>
    </row>
    <row r="659" spans="1:14" ht="14.25" customHeight="1">
      <c r="A659" s="1"/>
      <c r="K659" s="7"/>
      <c r="N659" s="5"/>
    </row>
    <row r="660" spans="1:14" ht="14.25" customHeight="1">
      <c r="A660" s="1"/>
      <c r="K660" s="7"/>
      <c r="N660" s="5"/>
    </row>
    <row r="661" spans="1:14" ht="14.25" customHeight="1">
      <c r="A661" s="1"/>
      <c r="K661" s="7"/>
      <c r="N661" s="5"/>
    </row>
    <row r="662" spans="1:14" ht="14.25" customHeight="1">
      <c r="A662" s="1"/>
      <c r="K662" s="7"/>
      <c r="N662" s="5"/>
    </row>
    <row r="663" spans="1:14" ht="14.25" customHeight="1">
      <c r="A663" s="1"/>
      <c r="K663" s="7"/>
      <c r="N663" s="5"/>
    </row>
    <row r="664" spans="1:14" ht="14.25" customHeight="1">
      <c r="A664" s="1"/>
      <c r="K664" s="7"/>
      <c r="N664" s="5"/>
    </row>
    <row r="665" spans="1:14" ht="14.25" customHeight="1">
      <c r="A665" s="1"/>
      <c r="K665" s="7"/>
      <c r="N665" s="5"/>
    </row>
    <row r="666" spans="1:14" ht="14.25" customHeight="1">
      <c r="A666" s="1"/>
      <c r="K666" s="7"/>
      <c r="N666" s="5"/>
    </row>
    <row r="667" spans="1:14" ht="14.25" customHeight="1">
      <c r="A667" s="1"/>
      <c r="K667" s="7"/>
      <c r="N667" s="5"/>
    </row>
    <row r="668" spans="1:14" ht="14.25" customHeight="1">
      <c r="A668" s="1"/>
      <c r="K668" s="7"/>
      <c r="N668" s="5"/>
    </row>
    <row r="669" spans="1:14" ht="14.25" customHeight="1">
      <c r="A669" s="1"/>
      <c r="K669" s="7"/>
      <c r="N669" s="5"/>
    </row>
    <row r="670" spans="1:14" ht="14.25" customHeight="1">
      <c r="A670" s="1"/>
      <c r="K670" s="7"/>
      <c r="N670" s="5"/>
    </row>
    <row r="671" spans="1:14" ht="14.25" customHeight="1">
      <c r="A671" s="1"/>
      <c r="K671" s="7"/>
      <c r="N671" s="5"/>
    </row>
    <row r="672" spans="1:14" ht="14.25" customHeight="1">
      <c r="A672" s="1"/>
      <c r="K672" s="7"/>
      <c r="N672" s="5"/>
    </row>
    <row r="673" spans="1:14" ht="14.25" customHeight="1">
      <c r="A673" s="1"/>
      <c r="K673" s="7"/>
      <c r="N673" s="5"/>
    </row>
    <row r="674" spans="1:14" ht="14.25" customHeight="1">
      <c r="A674" s="1"/>
      <c r="K674" s="7"/>
      <c r="N674" s="5"/>
    </row>
    <row r="675" spans="1:14" ht="14.25" customHeight="1">
      <c r="A675" s="1"/>
      <c r="K675" s="7"/>
      <c r="N675" s="5"/>
    </row>
    <row r="676" spans="1:14" ht="14.25" customHeight="1">
      <c r="A676" s="1"/>
      <c r="K676" s="7"/>
      <c r="N676" s="5"/>
    </row>
    <row r="677" spans="1:14" ht="14.25" customHeight="1">
      <c r="A677" s="1"/>
      <c r="K677" s="7"/>
      <c r="N677" s="5"/>
    </row>
    <row r="678" spans="1:14" ht="14.25" customHeight="1">
      <c r="A678" s="1"/>
      <c r="K678" s="7"/>
      <c r="N678" s="5"/>
    </row>
    <row r="679" spans="1:14" ht="14.25" customHeight="1">
      <c r="A679" s="1"/>
      <c r="K679" s="7"/>
      <c r="N679" s="5"/>
    </row>
    <row r="680" spans="1:14" ht="14.25" customHeight="1">
      <c r="A680" s="1"/>
      <c r="K680" s="7"/>
      <c r="N680" s="5"/>
    </row>
    <row r="681" spans="1:14" ht="14.25" customHeight="1">
      <c r="A681" s="1"/>
      <c r="K681" s="7"/>
      <c r="N681" s="5"/>
    </row>
    <row r="682" spans="1:14" ht="14.25" customHeight="1">
      <c r="A682" s="1"/>
      <c r="K682" s="7"/>
      <c r="N682" s="5"/>
    </row>
    <row r="683" spans="1:14" ht="14.25" customHeight="1">
      <c r="A683" s="1"/>
      <c r="K683" s="7"/>
      <c r="N683" s="5"/>
    </row>
    <row r="684" spans="1:14" ht="14.25" customHeight="1">
      <c r="A684" s="1"/>
      <c r="K684" s="7"/>
      <c r="N684" s="5"/>
    </row>
    <row r="685" spans="1:14" ht="14.25" customHeight="1">
      <c r="A685" s="1"/>
      <c r="K685" s="7"/>
      <c r="N685" s="5"/>
    </row>
    <row r="686" spans="1:14" ht="14.25" customHeight="1">
      <c r="A686" s="1"/>
      <c r="K686" s="7"/>
      <c r="N686" s="5"/>
    </row>
    <row r="687" spans="1:14" ht="14.25" customHeight="1">
      <c r="A687" s="1"/>
      <c r="K687" s="7"/>
      <c r="N687" s="5"/>
    </row>
    <row r="688" spans="1:14" ht="14.25" customHeight="1">
      <c r="A688" s="1"/>
      <c r="K688" s="7"/>
      <c r="N688" s="5"/>
    </row>
    <row r="689" spans="1:14" ht="14.25" customHeight="1">
      <c r="A689" s="1"/>
      <c r="K689" s="7"/>
      <c r="N689" s="5"/>
    </row>
    <row r="690" spans="1:14" ht="14.25" customHeight="1">
      <c r="A690" s="1"/>
      <c r="K690" s="7"/>
      <c r="N690" s="5"/>
    </row>
    <row r="691" spans="1:14" ht="14.25" customHeight="1">
      <c r="A691" s="1"/>
      <c r="K691" s="7"/>
      <c r="N691" s="5"/>
    </row>
    <row r="692" spans="1:14" ht="14.25" customHeight="1">
      <c r="A692" s="1"/>
      <c r="K692" s="7"/>
      <c r="N692" s="5"/>
    </row>
    <row r="693" spans="1:14" ht="14.25" customHeight="1">
      <c r="A693" s="1"/>
      <c r="K693" s="7"/>
      <c r="N693" s="5"/>
    </row>
    <row r="694" spans="1:14" ht="14.25" customHeight="1">
      <c r="A694" s="1"/>
      <c r="K694" s="7"/>
      <c r="N694" s="5"/>
    </row>
    <row r="695" spans="1:14" ht="14.25" customHeight="1">
      <c r="A695" s="1"/>
      <c r="K695" s="7"/>
      <c r="N695" s="5"/>
    </row>
    <row r="696" spans="1:14" ht="14.25" customHeight="1">
      <c r="A696" s="1"/>
      <c r="K696" s="7"/>
      <c r="N696" s="5"/>
    </row>
    <row r="697" spans="1:14" ht="14.25" customHeight="1">
      <c r="A697" s="1"/>
      <c r="K697" s="7"/>
      <c r="N697" s="5"/>
    </row>
    <row r="698" spans="1:14" ht="14.25" customHeight="1">
      <c r="A698" s="1"/>
      <c r="K698" s="7"/>
      <c r="N698" s="5"/>
    </row>
    <row r="699" spans="1:14" ht="14.25" customHeight="1">
      <c r="A699" s="1"/>
      <c r="K699" s="7"/>
      <c r="N699" s="5"/>
    </row>
    <row r="700" spans="1:14" ht="14.25" customHeight="1">
      <c r="A700" s="1"/>
      <c r="K700" s="7"/>
      <c r="N700" s="5"/>
    </row>
    <row r="701" spans="1:14" ht="14.25" customHeight="1">
      <c r="A701" s="1"/>
      <c r="K701" s="7"/>
      <c r="N701" s="5"/>
    </row>
    <row r="702" spans="1:14" ht="14.25" customHeight="1">
      <c r="A702" s="1"/>
      <c r="K702" s="7"/>
      <c r="N702" s="5"/>
    </row>
    <row r="703" spans="1:14" ht="14.25" customHeight="1">
      <c r="A703" s="1"/>
      <c r="K703" s="7"/>
      <c r="N703" s="5"/>
    </row>
    <row r="704" spans="1:14" ht="14.25" customHeight="1">
      <c r="A704" s="1"/>
      <c r="K704" s="7"/>
      <c r="N704" s="5"/>
    </row>
    <row r="705" spans="1:14" ht="14.25" customHeight="1">
      <c r="A705" s="1"/>
      <c r="K705" s="7"/>
      <c r="N705" s="5"/>
    </row>
    <row r="706" spans="1:14" ht="14.25" customHeight="1">
      <c r="A706" s="1"/>
      <c r="K706" s="7"/>
      <c r="N706" s="5"/>
    </row>
    <row r="707" spans="1:14" ht="14.25" customHeight="1">
      <c r="A707" s="1"/>
      <c r="K707" s="7"/>
      <c r="N707" s="5"/>
    </row>
    <row r="708" spans="1:14" ht="14.25" customHeight="1">
      <c r="A708" s="1"/>
      <c r="K708" s="7"/>
      <c r="N708" s="5"/>
    </row>
    <row r="709" spans="1:14" ht="14.25" customHeight="1">
      <c r="A709" s="1"/>
      <c r="K709" s="7"/>
      <c r="N709" s="5"/>
    </row>
    <row r="710" spans="1:14" ht="14.25" customHeight="1">
      <c r="A710" s="1"/>
      <c r="K710" s="7"/>
      <c r="N710" s="5"/>
    </row>
    <row r="711" spans="1:14" ht="14.25" customHeight="1">
      <c r="A711" s="1"/>
      <c r="K711" s="7"/>
      <c r="N711" s="5"/>
    </row>
    <row r="712" spans="1:14" ht="14.25" customHeight="1">
      <c r="A712" s="1"/>
      <c r="K712" s="7"/>
      <c r="N712" s="5"/>
    </row>
    <row r="713" spans="1:14" ht="14.25" customHeight="1">
      <c r="A713" s="1"/>
      <c r="K713" s="7"/>
      <c r="N713" s="5"/>
    </row>
    <row r="714" spans="1:14" ht="14.25" customHeight="1">
      <c r="A714" s="1"/>
      <c r="K714" s="7"/>
      <c r="N714" s="5"/>
    </row>
    <row r="715" spans="1:14" ht="14.25" customHeight="1">
      <c r="A715" s="1"/>
      <c r="K715" s="7"/>
      <c r="N715" s="5"/>
    </row>
    <row r="716" spans="1:14" ht="14.25" customHeight="1">
      <c r="A716" s="1"/>
      <c r="K716" s="7"/>
      <c r="N716" s="5"/>
    </row>
    <row r="717" spans="1:14" ht="14.25" customHeight="1">
      <c r="A717" s="1"/>
      <c r="K717" s="7"/>
      <c r="N717" s="5"/>
    </row>
    <row r="718" spans="1:14" ht="14.25" customHeight="1">
      <c r="A718" s="1"/>
      <c r="K718" s="7"/>
      <c r="N718" s="5"/>
    </row>
    <row r="719" spans="1:14" ht="14.25" customHeight="1">
      <c r="A719" s="1"/>
      <c r="K719" s="7"/>
      <c r="N719" s="5"/>
    </row>
    <row r="720" spans="1:14" ht="14.25" customHeight="1">
      <c r="A720" s="1"/>
      <c r="K720" s="7"/>
      <c r="N720" s="5"/>
    </row>
    <row r="721" spans="1:14" ht="14.25" customHeight="1">
      <c r="A721" s="1"/>
      <c r="K721" s="7"/>
      <c r="N721" s="5"/>
    </row>
    <row r="722" spans="1:14" ht="14.25" customHeight="1">
      <c r="A722" s="1"/>
      <c r="K722" s="7"/>
      <c r="N722" s="5"/>
    </row>
    <row r="723" spans="1:14" ht="14.25" customHeight="1">
      <c r="A723" s="1"/>
      <c r="K723" s="7"/>
      <c r="N723" s="5"/>
    </row>
    <row r="724" spans="1:14" ht="14.25" customHeight="1">
      <c r="A724" s="1"/>
      <c r="K724" s="7"/>
      <c r="N724" s="5"/>
    </row>
    <row r="725" spans="1:14" ht="14.25" customHeight="1">
      <c r="A725" s="1"/>
      <c r="K725" s="7"/>
      <c r="N725" s="5"/>
    </row>
    <row r="726" spans="1:14" ht="14.25" customHeight="1">
      <c r="A726" s="1"/>
      <c r="K726" s="7"/>
      <c r="N726" s="5"/>
    </row>
    <row r="727" spans="1:14" ht="14.25" customHeight="1">
      <c r="A727" s="1"/>
      <c r="K727" s="7"/>
      <c r="N727" s="5"/>
    </row>
    <row r="728" spans="1:14" ht="14.25" customHeight="1">
      <c r="A728" s="1"/>
      <c r="K728" s="7"/>
      <c r="N728" s="5"/>
    </row>
    <row r="729" spans="1:14" ht="14.25" customHeight="1">
      <c r="A729" s="1"/>
      <c r="K729" s="7"/>
      <c r="N729" s="5"/>
    </row>
    <row r="730" spans="1:14" ht="14.25" customHeight="1">
      <c r="A730" s="1"/>
      <c r="K730" s="7"/>
      <c r="N730" s="5"/>
    </row>
    <row r="731" spans="1:14" ht="14.25" customHeight="1">
      <c r="A731" s="1"/>
      <c r="K731" s="7"/>
      <c r="N731" s="5"/>
    </row>
    <row r="732" spans="1:14" ht="14.25" customHeight="1">
      <c r="A732" s="1"/>
      <c r="K732" s="7"/>
      <c r="N732" s="5"/>
    </row>
    <row r="733" spans="1:14" ht="14.25" customHeight="1">
      <c r="A733" s="1"/>
      <c r="K733" s="7"/>
      <c r="N733" s="5"/>
    </row>
    <row r="734" spans="1:14" ht="14.25" customHeight="1">
      <c r="A734" s="1"/>
      <c r="K734" s="7"/>
      <c r="N734" s="5"/>
    </row>
    <row r="735" spans="1:14" ht="14.25" customHeight="1">
      <c r="A735" s="1"/>
      <c r="K735" s="7"/>
      <c r="N735" s="5"/>
    </row>
    <row r="736" spans="1:14" ht="14.25" customHeight="1">
      <c r="A736" s="1"/>
      <c r="K736" s="7"/>
      <c r="N736" s="5"/>
    </row>
    <row r="737" spans="1:14" ht="14.25" customHeight="1">
      <c r="A737" s="1"/>
      <c r="K737" s="7"/>
      <c r="N737" s="5"/>
    </row>
    <row r="738" spans="1:14" ht="14.25" customHeight="1">
      <c r="A738" s="1"/>
      <c r="K738" s="7"/>
      <c r="N738" s="5"/>
    </row>
    <row r="739" spans="1:14" ht="14.25" customHeight="1">
      <c r="A739" s="1"/>
      <c r="K739" s="7"/>
      <c r="N739" s="5"/>
    </row>
    <row r="740" spans="1:14" ht="14.25" customHeight="1">
      <c r="A740" s="1"/>
      <c r="K740" s="7"/>
      <c r="N740" s="5"/>
    </row>
    <row r="741" spans="1:14" ht="14.25" customHeight="1">
      <c r="A741" s="1"/>
      <c r="K741" s="7"/>
      <c r="N741" s="5"/>
    </row>
    <row r="742" spans="1:14" ht="14.25" customHeight="1">
      <c r="A742" s="1"/>
      <c r="K742" s="7"/>
      <c r="N742" s="5"/>
    </row>
    <row r="743" spans="1:14" ht="14.25" customHeight="1">
      <c r="A743" s="1"/>
      <c r="K743" s="7"/>
      <c r="N743" s="5"/>
    </row>
    <row r="744" spans="1:14" ht="14.25" customHeight="1">
      <c r="A744" s="1"/>
      <c r="K744" s="7"/>
      <c r="N744" s="5"/>
    </row>
    <row r="745" spans="1:14" ht="14.25" customHeight="1">
      <c r="A745" s="1"/>
      <c r="K745" s="7"/>
      <c r="N745" s="5"/>
    </row>
    <row r="746" spans="1:14" ht="14.25" customHeight="1">
      <c r="A746" s="1"/>
      <c r="K746" s="7"/>
      <c r="N746" s="5"/>
    </row>
    <row r="747" spans="1:14" ht="14.25" customHeight="1">
      <c r="A747" s="1"/>
      <c r="K747" s="7"/>
      <c r="N747" s="5"/>
    </row>
    <row r="748" spans="1:14" ht="14.25" customHeight="1">
      <c r="A748" s="1"/>
      <c r="K748" s="7"/>
      <c r="N748" s="5"/>
    </row>
    <row r="749" spans="1:14" ht="14.25" customHeight="1">
      <c r="A749" s="1"/>
      <c r="K749" s="7"/>
      <c r="N749" s="5"/>
    </row>
    <row r="750" spans="1:14" ht="14.25" customHeight="1">
      <c r="A750" s="1"/>
      <c r="K750" s="7"/>
      <c r="N750" s="5"/>
    </row>
    <row r="751" spans="1:14" ht="14.25" customHeight="1">
      <c r="A751" s="1"/>
      <c r="K751" s="7"/>
      <c r="N751" s="5"/>
    </row>
    <row r="752" spans="1:14" ht="14.25" customHeight="1">
      <c r="A752" s="1"/>
      <c r="K752" s="7"/>
      <c r="N752" s="5"/>
    </row>
    <row r="753" spans="1:14" ht="14.25" customHeight="1">
      <c r="A753" s="1"/>
      <c r="K753" s="7"/>
      <c r="N753" s="5"/>
    </row>
    <row r="754" spans="1:14" ht="14.25" customHeight="1">
      <c r="A754" s="1"/>
      <c r="K754" s="7"/>
      <c r="N754" s="5"/>
    </row>
    <row r="755" spans="1:14" ht="14.25" customHeight="1">
      <c r="A755" s="1"/>
      <c r="K755" s="7"/>
      <c r="N755" s="5"/>
    </row>
    <row r="756" spans="1:14" ht="14.25" customHeight="1">
      <c r="A756" s="1"/>
      <c r="K756" s="7"/>
      <c r="N756" s="5"/>
    </row>
    <row r="757" spans="1:14" ht="14.25" customHeight="1">
      <c r="A757" s="1"/>
      <c r="K757" s="7"/>
      <c r="N757" s="5"/>
    </row>
    <row r="758" spans="1:14" ht="14.25" customHeight="1">
      <c r="A758" s="1"/>
      <c r="K758" s="7"/>
      <c r="N758" s="5"/>
    </row>
    <row r="759" spans="1:14" ht="14.25" customHeight="1">
      <c r="A759" s="1"/>
      <c r="K759" s="7"/>
      <c r="N759" s="5"/>
    </row>
    <row r="760" spans="1:14" ht="14.25" customHeight="1">
      <c r="A760" s="1"/>
      <c r="K760" s="7"/>
      <c r="N760" s="5"/>
    </row>
    <row r="761" spans="1:14" ht="14.25" customHeight="1">
      <c r="A761" s="1"/>
      <c r="K761" s="7"/>
      <c r="N761" s="5"/>
    </row>
    <row r="762" spans="1:14" ht="14.25" customHeight="1">
      <c r="A762" s="1"/>
      <c r="K762" s="7"/>
      <c r="N762" s="5"/>
    </row>
    <row r="763" spans="1:14" ht="14.25" customHeight="1">
      <c r="A763" s="1"/>
      <c r="K763" s="7"/>
      <c r="N763" s="5"/>
    </row>
    <row r="764" spans="1:14" ht="14.25" customHeight="1">
      <c r="A764" s="1"/>
      <c r="K764" s="7"/>
      <c r="N764" s="5"/>
    </row>
    <row r="765" spans="1:14" ht="14.25" customHeight="1">
      <c r="A765" s="1"/>
      <c r="K765" s="7"/>
      <c r="N765" s="5"/>
    </row>
    <row r="766" spans="1:14" ht="14.25" customHeight="1">
      <c r="A766" s="1"/>
      <c r="K766" s="7"/>
      <c r="N766" s="5"/>
    </row>
    <row r="767" spans="1:14" ht="14.25" customHeight="1">
      <c r="A767" s="1"/>
      <c r="K767" s="7"/>
      <c r="N767" s="5"/>
    </row>
    <row r="768" spans="1:14" ht="14.25" customHeight="1">
      <c r="A768" s="1"/>
      <c r="K768" s="7"/>
      <c r="N768" s="5"/>
    </row>
    <row r="769" spans="1:14" ht="14.25" customHeight="1">
      <c r="A769" s="1"/>
      <c r="K769" s="7"/>
      <c r="N769" s="5"/>
    </row>
    <row r="770" spans="1:14" ht="14.25" customHeight="1">
      <c r="A770" s="1"/>
      <c r="K770" s="7"/>
      <c r="N770" s="5"/>
    </row>
    <row r="771" spans="1:14" ht="14.25" customHeight="1">
      <c r="A771" s="1"/>
      <c r="K771" s="7"/>
      <c r="N771" s="5"/>
    </row>
    <row r="772" spans="1:14" ht="14.25" customHeight="1">
      <c r="A772" s="1"/>
      <c r="K772" s="7"/>
      <c r="N772" s="5"/>
    </row>
    <row r="773" spans="1:14" ht="14.25" customHeight="1">
      <c r="A773" s="1"/>
      <c r="K773" s="7"/>
      <c r="N773" s="5"/>
    </row>
    <row r="774" spans="1:14" ht="14.25" customHeight="1">
      <c r="A774" s="1"/>
      <c r="K774" s="7"/>
      <c r="N774" s="5"/>
    </row>
    <row r="775" spans="1:14" ht="14.25" customHeight="1">
      <c r="A775" s="1"/>
      <c r="K775" s="7"/>
      <c r="N775" s="5"/>
    </row>
    <row r="776" spans="1:14" ht="14.25" customHeight="1">
      <c r="A776" s="1"/>
      <c r="K776" s="7"/>
      <c r="N776" s="5"/>
    </row>
    <row r="777" spans="1:14" ht="14.25" customHeight="1">
      <c r="A777" s="1"/>
      <c r="K777" s="7"/>
      <c r="N777" s="5"/>
    </row>
    <row r="778" spans="1:14" ht="14.25" customHeight="1">
      <c r="A778" s="1"/>
      <c r="K778" s="7"/>
      <c r="N778" s="5"/>
    </row>
    <row r="779" spans="1:14" ht="14.25" customHeight="1">
      <c r="A779" s="1"/>
      <c r="K779" s="7"/>
      <c r="N779" s="5"/>
    </row>
    <row r="780" spans="1:14" ht="14.25" customHeight="1">
      <c r="A780" s="1"/>
      <c r="K780" s="7"/>
      <c r="N780" s="5"/>
    </row>
    <row r="781" spans="1:14" ht="14.25" customHeight="1">
      <c r="A781" s="1"/>
      <c r="K781" s="7"/>
      <c r="N781" s="5"/>
    </row>
    <row r="782" spans="1:14" ht="14.25" customHeight="1">
      <c r="A782" s="1"/>
      <c r="K782" s="7"/>
      <c r="N782" s="5"/>
    </row>
    <row r="783" spans="1:14" ht="14.25" customHeight="1">
      <c r="A783" s="1"/>
      <c r="K783" s="7"/>
      <c r="N783" s="5"/>
    </row>
    <row r="784" spans="1:14" ht="14.25" customHeight="1">
      <c r="A784" s="1"/>
      <c r="K784" s="7"/>
      <c r="N784" s="5"/>
    </row>
    <row r="785" spans="1:14" ht="14.25" customHeight="1">
      <c r="A785" s="1"/>
      <c r="K785" s="7"/>
      <c r="N785" s="5"/>
    </row>
    <row r="786" spans="1:14" ht="14.25" customHeight="1">
      <c r="A786" s="1"/>
      <c r="K786" s="7"/>
      <c r="N786" s="5"/>
    </row>
    <row r="787" spans="1:14" ht="14.25" customHeight="1">
      <c r="A787" s="1"/>
      <c r="K787" s="7"/>
      <c r="N787" s="5"/>
    </row>
    <row r="788" spans="1:14" ht="14.25" customHeight="1">
      <c r="A788" s="1"/>
      <c r="K788" s="7"/>
      <c r="N788" s="5"/>
    </row>
    <row r="789" spans="1:14" ht="14.25" customHeight="1">
      <c r="A789" s="1"/>
      <c r="K789" s="7"/>
      <c r="N789" s="5"/>
    </row>
    <row r="790" spans="1:14" ht="14.25" customHeight="1">
      <c r="A790" s="1"/>
      <c r="K790" s="7"/>
      <c r="N790" s="5"/>
    </row>
    <row r="791" spans="1:14" ht="14.25" customHeight="1">
      <c r="A791" s="1"/>
      <c r="K791" s="7"/>
      <c r="N791" s="5"/>
    </row>
    <row r="792" spans="1:14" ht="14.25" customHeight="1">
      <c r="A792" s="1"/>
      <c r="K792" s="7"/>
      <c r="N792" s="5"/>
    </row>
    <row r="793" spans="1:14" ht="14.25" customHeight="1">
      <c r="A793" s="1"/>
      <c r="K793" s="7"/>
      <c r="N793" s="5"/>
    </row>
    <row r="794" spans="1:14" ht="14.25" customHeight="1">
      <c r="A794" s="1"/>
      <c r="K794" s="7"/>
      <c r="N794" s="5"/>
    </row>
    <row r="795" spans="1:14" ht="14.25" customHeight="1">
      <c r="A795" s="1"/>
      <c r="K795" s="7"/>
      <c r="N795" s="5"/>
    </row>
    <row r="796" spans="1:14" ht="14.25" customHeight="1">
      <c r="A796" s="1"/>
      <c r="K796" s="7"/>
      <c r="N796" s="5"/>
    </row>
    <row r="797" spans="1:14" ht="14.25" customHeight="1">
      <c r="A797" s="1"/>
      <c r="K797" s="7"/>
      <c r="N797" s="5"/>
    </row>
    <row r="798" spans="1:14" ht="14.25" customHeight="1">
      <c r="A798" s="1"/>
      <c r="K798" s="7"/>
      <c r="N798" s="5"/>
    </row>
    <row r="799" spans="1:14" ht="14.25" customHeight="1">
      <c r="A799" s="1"/>
      <c r="K799" s="7"/>
      <c r="N799" s="5"/>
    </row>
    <row r="800" spans="1:14" ht="14.25" customHeight="1">
      <c r="A800" s="1"/>
      <c r="K800" s="7"/>
      <c r="N800" s="5"/>
    </row>
    <row r="801" spans="1:14" ht="14.25" customHeight="1">
      <c r="A801" s="1"/>
      <c r="K801" s="7"/>
      <c r="N801" s="5"/>
    </row>
    <row r="802" spans="1:14" ht="14.25" customHeight="1">
      <c r="A802" s="1"/>
      <c r="K802" s="7"/>
      <c r="N802" s="5"/>
    </row>
    <row r="803" spans="1:14" ht="14.25" customHeight="1">
      <c r="A803" s="1"/>
      <c r="K803" s="7"/>
      <c r="N803" s="5"/>
    </row>
    <row r="804" spans="1:14" ht="14.25" customHeight="1">
      <c r="A804" s="1"/>
      <c r="K804" s="7"/>
      <c r="N804" s="5"/>
    </row>
    <row r="805" spans="1:14" ht="14.25" customHeight="1">
      <c r="A805" s="1"/>
      <c r="K805" s="7"/>
      <c r="N805" s="5"/>
    </row>
    <row r="806" spans="1:14" ht="14.25" customHeight="1">
      <c r="A806" s="1"/>
      <c r="K806" s="7"/>
      <c r="N806" s="5"/>
    </row>
    <row r="807" spans="1:14" ht="14.25" customHeight="1">
      <c r="A807" s="1"/>
      <c r="K807" s="7"/>
      <c r="N807" s="5"/>
    </row>
    <row r="808" spans="1:14" ht="14.25" customHeight="1">
      <c r="A808" s="1"/>
      <c r="K808" s="7"/>
      <c r="N808" s="5"/>
    </row>
    <row r="809" spans="1:14" ht="14.25" customHeight="1">
      <c r="A809" s="1"/>
      <c r="K809" s="7"/>
      <c r="N809" s="5"/>
    </row>
    <row r="810" spans="1:14" ht="14.25" customHeight="1">
      <c r="A810" s="1"/>
      <c r="K810" s="7"/>
      <c r="N810" s="5"/>
    </row>
    <row r="811" spans="1:14" ht="14.25" customHeight="1">
      <c r="A811" s="1"/>
      <c r="K811" s="7"/>
      <c r="N811" s="5"/>
    </row>
    <row r="812" spans="1:14" ht="14.25" customHeight="1">
      <c r="A812" s="1"/>
      <c r="K812" s="7"/>
      <c r="N812" s="5"/>
    </row>
    <row r="813" spans="1:14" ht="14.25" customHeight="1">
      <c r="A813" s="1"/>
      <c r="K813" s="7"/>
      <c r="N813" s="5"/>
    </row>
    <row r="814" spans="1:14" ht="14.25" customHeight="1">
      <c r="A814" s="1"/>
      <c r="K814" s="7"/>
      <c r="N814" s="5"/>
    </row>
    <row r="815" spans="1:14" ht="14.25" customHeight="1">
      <c r="A815" s="1"/>
      <c r="K815" s="7"/>
      <c r="N815" s="5"/>
    </row>
    <row r="816" spans="1:14" ht="14.25" customHeight="1">
      <c r="A816" s="1"/>
      <c r="K816" s="7"/>
      <c r="N816" s="5"/>
    </row>
    <row r="817" spans="1:14" ht="14.25" customHeight="1">
      <c r="A817" s="1"/>
      <c r="K817" s="7"/>
      <c r="N817" s="5"/>
    </row>
    <row r="818" spans="1:14" ht="14.25" customHeight="1">
      <c r="A818" s="1"/>
      <c r="K818" s="7"/>
      <c r="N818" s="5"/>
    </row>
    <row r="819" spans="1:14" ht="14.25" customHeight="1">
      <c r="A819" s="1"/>
      <c r="K819" s="7"/>
      <c r="N819" s="5"/>
    </row>
    <row r="820" spans="1:14" ht="14.25" customHeight="1">
      <c r="A820" s="1"/>
      <c r="K820" s="7"/>
      <c r="N820" s="5"/>
    </row>
    <row r="821" spans="1:14" ht="14.25" customHeight="1">
      <c r="A821" s="1"/>
      <c r="K821" s="7"/>
      <c r="N821" s="5"/>
    </row>
    <row r="822" spans="1:14" ht="14.25" customHeight="1">
      <c r="A822" s="1"/>
      <c r="K822" s="7"/>
      <c r="N822" s="5"/>
    </row>
    <row r="823" spans="1:14" ht="14.25" customHeight="1">
      <c r="A823" s="1"/>
      <c r="K823" s="7"/>
      <c r="N823" s="5"/>
    </row>
    <row r="824" spans="1:14" ht="14.25" customHeight="1">
      <c r="A824" s="1"/>
      <c r="K824" s="7"/>
      <c r="N824" s="5"/>
    </row>
    <row r="825" spans="1:14" ht="14.25" customHeight="1">
      <c r="A825" s="1"/>
      <c r="K825" s="7"/>
      <c r="N825" s="5"/>
    </row>
    <row r="826" spans="1:14" ht="14.25" customHeight="1">
      <c r="A826" s="1"/>
      <c r="K826" s="7"/>
      <c r="N826" s="5"/>
    </row>
    <row r="827" spans="1:14" ht="14.25" customHeight="1">
      <c r="A827" s="1"/>
      <c r="K827" s="7"/>
      <c r="N827" s="5"/>
    </row>
    <row r="828" spans="1:14" ht="14.25" customHeight="1">
      <c r="A828" s="1"/>
      <c r="K828" s="7"/>
      <c r="N828" s="5"/>
    </row>
    <row r="829" spans="1:14" ht="14.25" customHeight="1">
      <c r="A829" s="1"/>
      <c r="K829" s="7"/>
      <c r="N829" s="5"/>
    </row>
    <row r="830" spans="1:14" ht="14.25" customHeight="1">
      <c r="A830" s="1"/>
      <c r="K830" s="7"/>
      <c r="N830" s="5"/>
    </row>
    <row r="831" spans="1:14" ht="14.25" customHeight="1">
      <c r="A831" s="1"/>
      <c r="K831" s="7"/>
      <c r="N831" s="5"/>
    </row>
    <row r="832" spans="1:14" ht="14.25" customHeight="1">
      <c r="A832" s="1"/>
      <c r="K832" s="7"/>
      <c r="N832" s="5"/>
    </row>
    <row r="833" spans="1:14" ht="14.25" customHeight="1">
      <c r="A833" s="1"/>
      <c r="K833" s="7"/>
      <c r="N833" s="5"/>
    </row>
    <row r="834" spans="1:14" ht="14.25" customHeight="1">
      <c r="A834" s="1"/>
      <c r="K834" s="7"/>
      <c r="N834" s="5"/>
    </row>
    <row r="835" spans="1:14" ht="14.25" customHeight="1">
      <c r="A835" s="1"/>
      <c r="K835" s="7"/>
      <c r="N835" s="5"/>
    </row>
    <row r="836" spans="1:14" ht="14.25" customHeight="1">
      <c r="A836" s="1"/>
      <c r="K836" s="7"/>
      <c r="N836" s="5"/>
    </row>
    <row r="837" spans="1:14" ht="14.25" customHeight="1">
      <c r="A837" s="1"/>
      <c r="K837" s="7"/>
      <c r="N837" s="5"/>
    </row>
    <row r="838" spans="1:14" ht="14.25" customHeight="1">
      <c r="A838" s="1"/>
      <c r="K838" s="7"/>
      <c r="N838" s="5"/>
    </row>
    <row r="839" spans="1:14" ht="14.25" customHeight="1">
      <c r="A839" s="1"/>
      <c r="K839" s="7"/>
      <c r="N839" s="5"/>
    </row>
    <row r="840" spans="1:14" ht="14.25" customHeight="1">
      <c r="A840" s="1"/>
      <c r="K840" s="7"/>
      <c r="N840" s="5"/>
    </row>
    <row r="841" spans="1:14" ht="14.25" customHeight="1">
      <c r="A841" s="1"/>
      <c r="K841" s="7"/>
      <c r="N841" s="5"/>
    </row>
    <row r="842" spans="1:14" ht="14.25" customHeight="1">
      <c r="A842" s="1"/>
      <c r="K842" s="7"/>
      <c r="N842" s="5"/>
    </row>
    <row r="843" spans="1:14" ht="14.25" customHeight="1">
      <c r="A843" s="1"/>
      <c r="K843" s="7"/>
      <c r="N843" s="5"/>
    </row>
    <row r="844" spans="1:14" ht="14.25" customHeight="1">
      <c r="A844" s="1"/>
      <c r="K844" s="7"/>
      <c r="N844" s="5"/>
    </row>
    <row r="845" spans="1:14" ht="14.25" customHeight="1">
      <c r="A845" s="1"/>
      <c r="K845" s="7"/>
      <c r="N845" s="5"/>
    </row>
    <row r="846" spans="1:14" ht="14.25" customHeight="1">
      <c r="A846" s="1"/>
      <c r="K846" s="7"/>
      <c r="N846" s="5"/>
    </row>
    <row r="847" spans="1:14" ht="14.25" customHeight="1">
      <c r="A847" s="1"/>
      <c r="K847" s="7"/>
      <c r="N847" s="5"/>
    </row>
    <row r="848" spans="1:14" ht="14.25" customHeight="1">
      <c r="A848" s="1"/>
      <c r="K848" s="7"/>
      <c r="N848" s="5"/>
    </row>
    <row r="849" spans="1:14" ht="14.25" customHeight="1">
      <c r="A849" s="1"/>
      <c r="K849" s="7"/>
      <c r="N849" s="5"/>
    </row>
    <row r="850" spans="1:14" ht="14.25" customHeight="1">
      <c r="A850" s="1"/>
      <c r="K850" s="7"/>
      <c r="N850" s="5"/>
    </row>
    <row r="851" spans="1:14" ht="14.25" customHeight="1">
      <c r="A851" s="1"/>
      <c r="K851" s="7"/>
      <c r="N851" s="5"/>
    </row>
    <row r="852" spans="1:14" ht="14.25" customHeight="1">
      <c r="A852" s="1"/>
      <c r="K852" s="7"/>
      <c r="N852" s="5"/>
    </row>
    <row r="853" spans="1:14" ht="14.25" customHeight="1">
      <c r="A853" s="1"/>
      <c r="K853" s="7"/>
      <c r="N853" s="5"/>
    </row>
    <row r="854" spans="1:14" ht="14.25" customHeight="1">
      <c r="A854" s="1"/>
      <c r="K854" s="7"/>
      <c r="N854" s="5"/>
    </row>
    <row r="855" spans="1:14" ht="14.25" customHeight="1">
      <c r="A855" s="1"/>
      <c r="K855" s="7"/>
      <c r="N855" s="5"/>
    </row>
    <row r="856" spans="1:14" ht="14.25" customHeight="1">
      <c r="A856" s="1"/>
      <c r="K856" s="7"/>
      <c r="N856" s="5"/>
    </row>
    <row r="857" spans="1:14" ht="14.25" customHeight="1">
      <c r="A857" s="1"/>
      <c r="K857" s="7"/>
      <c r="N857" s="5"/>
    </row>
    <row r="858" spans="1:14" ht="14.25" customHeight="1">
      <c r="A858" s="1"/>
      <c r="K858" s="7"/>
      <c r="N858" s="5"/>
    </row>
    <row r="859" spans="1:14" ht="14.25" customHeight="1">
      <c r="A859" s="1"/>
      <c r="K859" s="7"/>
      <c r="N859" s="5"/>
    </row>
    <row r="860" spans="1:14" ht="14.25" customHeight="1">
      <c r="A860" s="1"/>
      <c r="K860" s="7"/>
      <c r="N860" s="5"/>
    </row>
    <row r="861" spans="1:14" ht="14.25" customHeight="1">
      <c r="A861" s="1"/>
      <c r="K861" s="7"/>
      <c r="N861" s="5"/>
    </row>
    <row r="862" spans="1:14" ht="14.25" customHeight="1">
      <c r="A862" s="1"/>
      <c r="K862" s="7"/>
      <c r="N862" s="5"/>
    </row>
    <row r="863" spans="1:14" ht="14.25" customHeight="1">
      <c r="A863" s="1"/>
      <c r="K863" s="7"/>
      <c r="N863" s="5"/>
    </row>
    <row r="864" spans="1:14" ht="14.25" customHeight="1">
      <c r="A864" s="1"/>
      <c r="K864" s="7"/>
      <c r="N864" s="5"/>
    </row>
    <row r="865" spans="1:14" ht="14.25" customHeight="1">
      <c r="A865" s="1"/>
      <c r="K865" s="7"/>
      <c r="N865" s="5"/>
    </row>
    <row r="866" spans="1:14" ht="14.25" customHeight="1">
      <c r="A866" s="1"/>
      <c r="K866" s="7"/>
      <c r="N866" s="5"/>
    </row>
    <row r="867" spans="1:14" ht="14.25" customHeight="1">
      <c r="A867" s="1"/>
      <c r="K867" s="7"/>
      <c r="N867" s="5"/>
    </row>
    <row r="868" spans="1:14" ht="14.25" customHeight="1">
      <c r="A868" s="1"/>
      <c r="K868" s="7"/>
      <c r="N868" s="5"/>
    </row>
    <row r="869" spans="1:14" ht="14.25" customHeight="1">
      <c r="A869" s="1"/>
      <c r="K869" s="7"/>
      <c r="N869" s="5"/>
    </row>
    <row r="870" spans="1:14" ht="14.25" customHeight="1">
      <c r="A870" s="1"/>
      <c r="K870" s="7"/>
      <c r="N870" s="5"/>
    </row>
    <row r="871" spans="1:14" ht="14.25" customHeight="1">
      <c r="A871" s="1"/>
      <c r="K871" s="7"/>
      <c r="N871" s="5"/>
    </row>
    <row r="872" spans="1:14" ht="14.25" customHeight="1">
      <c r="A872" s="1"/>
      <c r="K872" s="7"/>
      <c r="N872" s="5"/>
    </row>
    <row r="873" spans="1:14" ht="14.25" customHeight="1">
      <c r="A873" s="1"/>
      <c r="K873" s="7"/>
      <c r="N873" s="5"/>
    </row>
    <row r="874" spans="1:14" ht="14.25" customHeight="1">
      <c r="A874" s="1"/>
      <c r="K874" s="7"/>
      <c r="N874" s="5"/>
    </row>
    <row r="875" spans="1:14" ht="14.25" customHeight="1">
      <c r="A875" s="1"/>
      <c r="K875" s="7"/>
      <c r="N875" s="5"/>
    </row>
    <row r="876" spans="1:14" ht="14.25" customHeight="1">
      <c r="A876" s="1"/>
      <c r="K876" s="7"/>
      <c r="N876" s="5"/>
    </row>
    <row r="877" spans="1:14" ht="14.25" customHeight="1">
      <c r="A877" s="1"/>
      <c r="K877" s="7"/>
      <c r="N877" s="5"/>
    </row>
    <row r="878" spans="1:14" ht="14.25" customHeight="1">
      <c r="A878" s="1"/>
      <c r="K878" s="7"/>
      <c r="N878" s="5"/>
    </row>
    <row r="879" spans="1:14" ht="14.25" customHeight="1">
      <c r="A879" s="1"/>
      <c r="K879" s="7"/>
      <c r="N879" s="5"/>
    </row>
    <row r="880" spans="1:14" ht="14.25" customHeight="1">
      <c r="A880" s="1"/>
      <c r="K880" s="7"/>
      <c r="N880" s="5"/>
    </row>
    <row r="881" spans="1:14" ht="14.25" customHeight="1">
      <c r="A881" s="1"/>
      <c r="K881" s="7"/>
      <c r="N881" s="5"/>
    </row>
    <row r="882" spans="1:14" ht="14.25" customHeight="1">
      <c r="A882" s="1"/>
      <c r="K882" s="7"/>
      <c r="N882" s="5"/>
    </row>
    <row r="883" spans="1:14" ht="14.25" customHeight="1">
      <c r="A883" s="1"/>
      <c r="K883" s="7"/>
      <c r="N883" s="5"/>
    </row>
    <row r="884" spans="1:14" ht="14.25" customHeight="1">
      <c r="A884" s="1"/>
      <c r="K884" s="7"/>
      <c r="N884" s="5"/>
    </row>
    <row r="885" spans="1:14" ht="14.25" customHeight="1">
      <c r="A885" s="1"/>
      <c r="K885" s="7"/>
      <c r="N885" s="5"/>
    </row>
    <row r="886" spans="1:14" ht="14.25" customHeight="1">
      <c r="A886" s="1"/>
      <c r="K886" s="7"/>
      <c r="N886" s="5"/>
    </row>
    <row r="887" spans="1:14" ht="14.25" customHeight="1">
      <c r="A887" s="1"/>
      <c r="K887" s="7"/>
      <c r="N887" s="5"/>
    </row>
    <row r="888" spans="1:14" ht="14.25" customHeight="1">
      <c r="A888" s="1"/>
      <c r="K888" s="7"/>
      <c r="N888" s="5"/>
    </row>
    <row r="889" spans="1:14" ht="14.25" customHeight="1">
      <c r="A889" s="1"/>
      <c r="K889" s="7"/>
      <c r="N889" s="5"/>
    </row>
    <row r="890" spans="1:14" ht="14.25" customHeight="1">
      <c r="A890" s="1"/>
      <c r="K890" s="7"/>
      <c r="N890" s="5"/>
    </row>
    <row r="891" spans="1:14" ht="14.25" customHeight="1">
      <c r="A891" s="1"/>
      <c r="K891" s="7"/>
      <c r="N891" s="5"/>
    </row>
    <row r="892" spans="1:14" ht="14.25" customHeight="1">
      <c r="A892" s="1"/>
      <c r="K892" s="7"/>
      <c r="N892" s="5"/>
    </row>
    <row r="893" spans="1:14" ht="14.25" customHeight="1">
      <c r="A893" s="1"/>
      <c r="K893" s="7"/>
      <c r="N893" s="5"/>
    </row>
    <row r="894" spans="1:14" ht="14.25" customHeight="1">
      <c r="A894" s="1"/>
      <c r="K894" s="7"/>
      <c r="N894" s="5"/>
    </row>
    <row r="895" spans="1:14" ht="14.25" customHeight="1">
      <c r="A895" s="1"/>
      <c r="K895" s="7"/>
      <c r="N895" s="5"/>
    </row>
    <row r="896" spans="1:14" ht="14.25" customHeight="1">
      <c r="A896" s="1"/>
      <c r="K896" s="7"/>
      <c r="N896" s="5"/>
    </row>
    <row r="897" spans="1:14" ht="14.25" customHeight="1">
      <c r="A897" s="1"/>
      <c r="K897" s="7"/>
      <c r="N897" s="5"/>
    </row>
    <row r="898" spans="1:14" ht="14.25" customHeight="1">
      <c r="A898" s="1"/>
      <c r="K898" s="7"/>
      <c r="N898" s="5"/>
    </row>
    <row r="899" spans="1:14" ht="14.25" customHeight="1">
      <c r="A899" s="1"/>
      <c r="K899" s="7"/>
      <c r="N899" s="5"/>
    </row>
    <row r="900" spans="1:14" ht="14.25" customHeight="1">
      <c r="A900" s="1"/>
      <c r="K900" s="7"/>
      <c r="N900" s="5"/>
    </row>
    <row r="901" spans="1:14" ht="14.25" customHeight="1">
      <c r="A901" s="1"/>
      <c r="K901" s="7"/>
      <c r="N901" s="5"/>
    </row>
    <row r="902" spans="1:14" ht="14.25" customHeight="1">
      <c r="A902" s="1"/>
      <c r="K902" s="7"/>
      <c r="N902" s="5"/>
    </row>
    <row r="903" spans="1:14" ht="14.25" customHeight="1">
      <c r="A903" s="1"/>
      <c r="K903" s="7"/>
      <c r="N903" s="5"/>
    </row>
    <row r="904" spans="1:14" ht="14.25" customHeight="1">
      <c r="A904" s="1"/>
      <c r="K904" s="7"/>
      <c r="N904" s="5"/>
    </row>
    <row r="905" spans="1:14" ht="14.25" customHeight="1">
      <c r="A905" s="1"/>
      <c r="K905" s="7"/>
      <c r="N905" s="5"/>
    </row>
    <row r="906" spans="1:14" ht="14.25" customHeight="1">
      <c r="A906" s="1"/>
      <c r="K906" s="7"/>
      <c r="N906" s="5"/>
    </row>
    <row r="907" spans="1:14" ht="14.25" customHeight="1">
      <c r="A907" s="1"/>
      <c r="K907" s="7"/>
      <c r="N907" s="5"/>
    </row>
    <row r="908" spans="1:14" ht="14.25" customHeight="1">
      <c r="A908" s="1"/>
      <c r="K908" s="7"/>
      <c r="N908" s="5"/>
    </row>
    <row r="909" spans="1:14" ht="14.25" customHeight="1">
      <c r="A909" s="1"/>
      <c r="K909" s="7"/>
      <c r="N909" s="5"/>
    </row>
    <row r="910" spans="1:14" ht="14.25" customHeight="1">
      <c r="A910" s="1"/>
      <c r="K910" s="7"/>
      <c r="N910" s="5"/>
    </row>
    <row r="911" spans="1:14" ht="14.25" customHeight="1">
      <c r="A911" s="1"/>
      <c r="K911" s="7"/>
      <c r="N911" s="5"/>
    </row>
    <row r="912" spans="1:14" ht="14.25" customHeight="1">
      <c r="A912" s="1"/>
      <c r="K912" s="7"/>
      <c r="N912" s="5"/>
    </row>
    <row r="913" spans="1:14" ht="14.25" customHeight="1">
      <c r="A913" s="1"/>
      <c r="K913" s="7"/>
      <c r="N913" s="5"/>
    </row>
    <row r="914" spans="1:14" ht="14.25" customHeight="1">
      <c r="A914" s="1"/>
      <c r="K914" s="7"/>
      <c r="N914" s="5"/>
    </row>
    <row r="915" spans="1:14" ht="14.25" customHeight="1">
      <c r="A915" s="1"/>
      <c r="K915" s="7"/>
      <c r="N915" s="5"/>
    </row>
    <row r="916" spans="1:14" ht="14.25" customHeight="1">
      <c r="A916" s="1"/>
      <c r="K916" s="7"/>
      <c r="N916" s="5"/>
    </row>
    <row r="917" spans="1:14" ht="14.25" customHeight="1">
      <c r="A917" s="1"/>
      <c r="K917" s="7"/>
      <c r="N917" s="5"/>
    </row>
    <row r="918" spans="1:14" ht="14.25" customHeight="1">
      <c r="A918" s="1"/>
      <c r="K918" s="7"/>
      <c r="N918" s="5"/>
    </row>
    <row r="919" spans="1:14" ht="14.25" customHeight="1">
      <c r="A919" s="1"/>
      <c r="K919" s="7"/>
      <c r="N919" s="5"/>
    </row>
    <row r="920" spans="1:14" ht="14.25" customHeight="1">
      <c r="A920" s="1"/>
      <c r="K920" s="7"/>
      <c r="N920" s="5"/>
    </row>
    <row r="921" spans="1:14" ht="14.25" customHeight="1">
      <c r="A921" s="1"/>
      <c r="K921" s="7"/>
      <c r="N921" s="5"/>
    </row>
    <row r="922" spans="1:14" ht="14.25" customHeight="1">
      <c r="A922" s="1"/>
      <c r="K922" s="7"/>
      <c r="N922" s="5"/>
    </row>
    <row r="923" spans="1:14" ht="14.25" customHeight="1">
      <c r="A923" s="1"/>
      <c r="K923" s="7"/>
      <c r="N923" s="5"/>
    </row>
    <row r="924" spans="1:14" ht="14.25" customHeight="1">
      <c r="A924" s="1"/>
      <c r="K924" s="7"/>
      <c r="N924" s="5"/>
    </row>
    <row r="925" spans="1:14" ht="14.25" customHeight="1">
      <c r="A925" s="1"/>
      <c r="K925" s="7"/>
      <c r="N925" s="5"/>
    </row>
    <row r="926" spans="1:14" ht="14.25" customHeight="1">
      <c r="A926" s="1"/>
      <c r="K926" s="7"/>
      <c r="N926" s="5"/>
    </row>
    <row r="927" spans="1:14" ht="14.25" customHeight="1">
      <c r="A927" s="1"/>
      <c r="K927" s="7"/>
      <c r="N927" s="5"/>
    </row>
    <row r="928" spans="1:14" ht="14.25" customHeight="1">
      <c r="A928" s="1"/>
      <c r="K928" s="7"/>
      <c r="N928" s="5"/>
    </row>
    <row r="929" spans="1:14" ht="14.25" customHeight="1">
      <c r="A929" s="1"/>
      <c r="K929" s="7"/>
      <c r="N929" s="5"/>
    </row>
    <row r="930" spans="1:14" ht="14.25" customHeight="1">
      <c r="A930" s="1"/>
      <c r="K930" s="7"/>
      <c r="N930" s="5"/>
    </row>
    <row r="931" spans="1:14" ht="14.25" customHeight="1">
      <c r="A931" s="1"/>
      <c r="K931" s="7"/>
      <c r="N931" s="5"/>
    </row>
    <row r="932" spans="1:14" ht="14.25" customHeight="1">
      <c r="A932" s="1"/>
      <c r="K932" s="7"/>
      <c r="N932" s="5"/>
    </row>
    <row r="933" spans="1:14" ht="14.25" customHeight="1">
      <c r="A933" s="1"/>
      <c r="K933" s="7"/>
      <c r="N933" s="5"/>
    </row>
    <row r="934" spans="1:14" ht="14.25" customHeight="1">
      <c r="A934" s="1"/>
      <c r="K934" s="7"/>
      <c r="N934" s="5"/>
    </row>
    <row r="935" spans="1:14" ht="14.25" customHeight="1">
      <c r="A935" s="1"/>
      <c r="K935" s="7"/>
      <c r="N935" s="5"/>
    </row>
    <row r="936" spans="1:14" ht="14.25" customHeight="1">
      <c r="A936" s="1"/>
      <c r="K936" s="7"/>
      <c r="N936" s="5"/>
    </row>
    <row r="937" spans="1:14" ht="14.25" customHeight="1">
      <c r="A937" s="1"/>
      <c r="K937" s="7"/>
      <c r="N937" s="5"/>
    </row>
    <row r="938" spans="1:14" ht="14.25" customHeight="1">
      <c r="A938" s="1"/>
      <c r="K938" s="7"/>
      <c r="N938" s="5"/>
    </row>
    <row r="939" spans="1:14" ht="14.25" customHeight="1">
      <c r="A939" s="1"/>
      <c r="K939" s="7"/>
      <c r="N939" s="5"/>
    </row>
    <row r="940" spans="1:14" ht="14.25" customHeight="1">
      <c r="A940" s="1"/>
      <c r="K940" s="7"/>
      <c r="N940" s="5"/>
    </row>
    <row r="941" spans="1:14" ht="14.25" customHeight="1">
      <c r="A941" s="1"/>
      <c r="K941" s="7"/>
      <c r="N941" s="5"/>
    </row>
    <row r="942" spans="1:14" ht="14.25" customHeight="1">
      <c r="A942" s="1"/>
      <c r="K942" s="7"/>
      <c r="N942" s="5"/>
    </row>
    <row r="943" spans="1:14" ht="14.25" customHeight="1">
      <c r="A943" s="1"/>
      <c r="K943" s="7"/>
      <c r="N943" s="5"/>
    </row>
    <row r="944" spans="1:14" ht="14.25" customHeight="1">
      <c r="A944" s="1"/>
      <c r="K944" s="7"/>
      <c r="N944" s="5"/>
    </row>
    <row r="945" spans="1:14" ht="14.25" customHeight="1">
      <c r="A945" s="1"/>
      <c r="K945" s="7"/>
      <c r="N945" s="5"/>
    </row>
    <row r="946" spans="1:14" ht="14.25" customHeight="1">
      <c r="A946" s="1"/>
      <c r="K946" s="7"/>
      <c r="N946" s="5"/>
    </row>
    <row r="947" spans="1:14" ht="14.25" customHeight="1">
      <c r="A947" s="1"/>
      <c r="K947" s="7"/>
      <c r="N947" s="5"/>
    </row>
    <row r="948" spans="1:14" ht="14.25" customHeight="1">
      <c r="A948" s="1"/>
      <c r="K948" s="7"/>
      <c r="N948" s="5"/>
    </row>
    <row r="949" spans="1:14" ht="14.25" customHeight="1">
      <c r="A949" s="1"/>
      <c r="K949" s="7"/>
      <c r="N949" s="5"/>
    </row>
    <row r="950" spans="1:14" ht="14.25" customHeight="1">
      <c r="A950" s="1"/>
      <c r="K950" s="7"/>
      <c r="N950" s="5"/>
    </row>
    <row r="951" spans="1:14" ht="14.25" customHeight="1">
      <c r="A951" s="1"/>
      <c r="K951" s="7"/>
      <c r="N951" s="5"/>
    </row>
    <row r="952" spans="1:14" ht="14.25" customHeight="1">
      <c r="A952" s="1"/>
      <c r="K952" s="7"/>
      <c r="N952" s="5"/>
    </row>
    <row r="953" spans="1:14" ht="14.25" customHeight="1">
      <c r="A953" s="1"/>
      <c r="K953" s="7"/>
      <c r="N953" s="5"/>
    </row>
    <row r="954" spans="1:14" ht="14.25" customHeight="1">
      <c r="A954" s="1"/>
      <c r="K954" s="7"/>
      <c r="N954" s="5"/>
    </row>
    <row r="955" spans="1:14" ht="14.25" customHeight="1">
      <c r="A955" s="1"/>
      <c r="K955" s="7"/>
      <c r="N955" s="5"/>
    </row>
    <row r="956" spans="1:14" ht="14.25" customHeight="1">
      <c r="A956" s="1"/>
      <c r="K956" s="7"/>
      <c r="N956" s="5"/>
    </row>
    <row r="957" spans="1:14" ht="14.25" customHeight="1">
      <c r="A957" s="1"/>
      <c r="K957" s="7"/>
      <c r="N957" s="5"/>
    </row>
    <row r="958" spans="1:14" ht="14.25" customHeight="1">
      <c r="A958" s="1"/>
      <c r="K958" s="7"/>
      <c r="N958" s="5"/>
    </row>
    <row r="959" spans="1:14" ht="14.25" customHeight="1">
      <c r="A959" s="1"/>
      <c r="K959" s="7"/>
      <c r="N959" s="5"/>
    </row>
    <row r="960" spans="1:14" ht="14.25" customHeight="1">
      <c r="A960" s="1"/>
      <c r="K960" s="7"/>
      <c r="N960" s="5"/>
    </row>
    <row r="961" spans="1:14" ht="14.25" customHeight="1">
      <c r="A961" s="1"/>
      <c r="K961" s="7"/>
      <c r="N961" s="5"/>
    </row>
    <row r="962" spans="1:14" ht="14.25" customHeight="1">
      <c r="A962" s="1"/>
      <c r="K962" s="7"/>
      <c r="N962" s="5"/>
    </row>
    <row r="963" spans="1:14" ht="14.25" customHeight="1">
      <c r="A963" s="1"/>
      <c r="K963" s="7"/>
      <c r="N963" s="5"/>
    </row>
    <row r="964" spans="1:14" ht="14.25" customHeight="1">
      <c r="A964" s="1"/>
      <c r="K964" s="7"/>
      <c r="N964" s="5"/>
    </row>
    <row r="965" spans="1:14" ht="14.25" customHeight="1">
      <c r="A965" s="1"/>
      <c r="K965" s="7"/>
      <c r="N965" s="5"/>
    </row>
    <row r="966" spans="1:14" ht="14.25" customHeight="1">
      <c r="A966" s="1"/>
      <c r="K966" s="7"/>
      <c r="N966" s="5"/>
    </row>
    <row r="967" spans="1:14" ht="14.25" customHeight="1">
      <c r="A967" s="1"/>
      <c r="K967" s="7"/>
      <c r="N967" s="5"/>
    </row>
    <row r="968" spans="1:14" ht="14.25" customHeight="1">
      <c r="A968" s="1"/>
      <c r="K968" s="7"/>
      <c r="N968" s="5"/>
    </row>
    <row r="969" spans="1:14" ht="14.25" customHeight="1">
      <c r="A969" s="1"/>
      <c r="K969" s="7"/>
      <c r="N969" s="5"/>
    </row>
    <row r="970" spans="1:14" ht="14.25" customHeight="1">
      <c r="A970" s="1"/>
      <c r="K970" s="7"/>
      <c r="N970" s="5"/>
    </row>
    <row r="971" spans="1:14" ht="14.25" customHeight="1">
      <c r="A971" s="1"/>
      <c r="K971" s="7"/>
      <c r="N971" s="5"/>
    </row>
    <row r="972" spans="1:14" ht="14.25" customHeight="1">
      <c r="A972" s="1"/>
      <c r="K972" s="7"/>
      <c r="N972" s="5"/>
    </row>
    <row r="973" spans="1:14" ht="14.25" customHeight="1">
      <c r="A973" s="1"/>
      <c r="K973" s="7"/>
      <c r="N973" s="5"/>
    </row>
    <row r="974" spans="1:14" ht="14.25" customHeight="1">
      <c r="A974" s="1"/>
      <c r="K974" s="7"/>
      <c r="N974" s="5"/>
    </row>
    <row r="975" spans="1:14" ht="14.25" customHeight="1">
      <c r="A975" s="1"/>
      <c r="K975" s="7"/>
      <c r="N975" s="5"/>
    </row>
    <row r="976" spans="1:14" ht="14.25" customHeight="1">
      <c r="A976" s="1"/>
      <c r="K976" s="7"/>
      <c r="N976" s="5"/>
    </row>
    <row r="977" spans="1:14" ht="14.25" customHeight="1">
      <c r="A977" s="1"/>
      <c r="K977" s="7"/>
      <c r="N977" s="5"/>
    </row>
    <row r="978" spans="1:14" ht="14.25" customHeight="1">
      <c r="A978" s="1"/>
      <c r="K978" s="7"/>
      <c r="N978" s="5"/>
    </row>
    <row r="979" spans="1:14" ht="14.25" customHeight="1">
      <c r="A979" s="1"/>
      <c r="K979" s="7"/>
      <c r="N979" s="5"/>
    </row>
    <row r="980" spans="1:14" ht="14.25" customHeight="1">
      <c r="A980" s="1"/>
      <c r="K980" s="7"/>
      <c r="N980" s="5"/>
    </row>
    <row r="981" spans="1:14" ht="14.25" customHeight="1">
      <c r="A981" s="1"/>
      <c r="K981" s="7"/>
      <c r="N981" s="5"/>
    </row>
    <row r="982" spans="1:14" ht="14.25" customHeight="1">
      <c r="A982" s="1"/>
      <c r="K982" s="7"/>
      <c r="N982" s="5"/>
    </row>
    <row r="983" spans="1:14" ht="14.25" customHeight="1">
      <c r="A983" s="1"/>
      <c r="K983" s="7"/>
      <c r="N983" s="5"/>
    </row>
    <row r="984" spans="1:14" ht="14.25" customHeight="1">
      <c r="A984" s="1"/>
      <c r="K984" s="7"/>
      <c r="N984" s="5"/>
    </row>
    <row r="985" spans="1:14" ht="14.25" customHeight="1">
      <c r="A985" s="1"/>
      <c r="K985" s="7"/>
      <c r="N985" s="5"/>
    </row>
    <row r="986" spans="1:14" ht="14.25" customHeight="1">
      <c r="A986" s="1"/>
      <c r="K986" s="7"/>
      <c r="N986" s="5"/>
    </row>
    <row r="987" spans="1:14" ht="14.25" customHeight="1">
      <c r="A987" s="1"/>
      <c r="K987" s="7"/>
      <c r="N987" s="5"/>
    </row>
    <row r="988" spans="1:14" ht="14.25" customHeight="1">
      <c r="A988" s="1"/>
      <c r="K988" s="7"/>
      <c r="N988" s="5"/>
    </row>
    <row r="989" spans="1:14" ht="14.25" customHeight="1">
      <c r="A989" s="1"/>
      <c r="K989" s="7"/>
      <c r="N989" s="5"/>
    </row>
    <row r="990" spans="1:14" ht="14.25" customHeight="1">
      <c r="A990" s="1"/>
      <c r="K990" s="7"/>
      <c r="N990" s="5"/>
    </row>
    <row r="991" spans="1:14" ht="14.25" customHeight="1">
      <c r="A991" s="1"/>
      <c r="K991" s="7"/>
      <c r="N991" s="5"/>
    </row>
    <row r="992" spans="1:14" ht="14.25" customHeight="1">
      <c r="A992" s="1"/>
      <c r="K992" s="7"/>
      <c r="N992" s="5"/>
    </row>
    <row r="993" spans="1:14" ht="14.25" customHeight="1">
      <c r="A993" s="1"/>
      <c r="K993" s="7"/>
      <c r="N993" s="5"/>
    </row>
    <row r="994" spans="1:14" ht="14.25" customHeight="1">
      <c r="A994" s="1"/>
      <c r="K994" s="7"/>
      <c r="N994" s="5"/>
    </row>
    <row r="995" spans="1:14" ht="14.25" customHeight="1">
      <c r="A995" s="1"/>
      <c r="K995" s="7"/>
      <c r="N995" s="5"/>
    </row>
    <row r="996" spans="1:14" ht="14.25" customHeight="1">
      <c r="A996" s="1"/>
      <c r="K996" s="7"/>
      <c r="N996" s="5"/>
    </row>
    <row r="997" spans="1:14" ht="14.25" customHeight="1">
      <c r="A997" s="1"/>
      <c r="K997" s="7"/>
      <c r="N997" s="5"/>
    </row>
    <row r="998" spans="1:14" ht="14.25" customHeight="1">
      <c r="A998" s="1"/>
      <c r="K998" s="7"/>
      <c r="N998" s="5"/>
    </row>
    <row r="999" spans="1:14" ht="14.25" customHeight="1">
      <c r="A999" s="1"/>
      <c r="K999" s="7"/>
      <c r="N999" s="5"/>
    </row>
    <row r="1000" spans="1:14" ht="14.25" customHeight="1">
      <c r="A1000" s="1"/>
      <c r="K1000" s="7"/>
      <c r="N1000" s="5"/>
    </row>
  </sheetData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SMI</vt:lpstr>
      <vt:lpstr>SMI_2009</vt:lpstr>
      <vt:lpstr>SMI_2010</vt:lpstr>
      <vt:lpstr>SMI_2011</vt:lpstr>
      <vt:lpstr>SMI_2012</vt:lpstr>
      <vt:lpstr>SMI_2013</vt:lpstr>
      <vt:lpstr>SMI_FamilySize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Angela Bellmont</cp:lastModifiedBy>
  <dcterms:created xsi:type="dcterms:W3CDTF">2022-06-24T16:47:56Z</dcterms:created>
  <dcterms:modified xsi:type="dcterms:W3CDTF">2024-08-12T15:31:46Z</dcterms:modified>
</cp:coreProperties>
</file>